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328" documentId="8_{FF4379AD-EC9E-4E31-B79E-C6B5BE927178}" xr6:coauthVersionLast="47" xr6:coauthVersionMax="47" xr10:uidLastSave="{8A81D7D4-D24E-4D8C-86B9-2A517B19C6A1}"/>
  <bookViews>
    <workbookView xWindow="-120" yWindow="-120" windowWidth="29040" windowHeight="15840" activeTab="1" xr2:uid="{00000000-000D-0000-FFFF-FFFF00000000}"/>
  </bookViews>
  <sheets>
    <sheet name="Приложение №2_Q2 2023" sheetId="1" r:id="rId1"/>
    <sheet name="Приложение №4_Q2 2023" sheetId="2" r:id="rId2"/>
  </sheets>
  <definedNames>
    <definedName name="_xlnm.Print_Titles" localSheetId="0">'Приложение №2_Q2 2023'!$12:$12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1" l="1"/>
  <c r="C47" i="1"/>
  <c r="C44" i="1" l="1"/>
  <c r="C55" i="1" s="1"/>
  <c r="C56" i="1" s="1"/>
  <c r="G32" i="1"/>
  <c r="J32" i="1"/>
  <c r="G29" i="1"/>
  <c r="J29" i="1"/>
  <c r="G27" i="1"/>
  <c r="J27" i="1"/>
  <c r="C32" i="1" l="1"/>
  <c r="C30" i="1"/>
  <c r="C28" i="1"/>
  <c r="C26" i="1"/>
  <c r="C25" i="1"/>
  <c r="C33" i="1"/>
  <c r="C20" i="1"/>
  <c r="C19" i="1"/>
  <c r="C18" i="1"/>
  <c r="C36" i="1" s="1"/>
  <c r="C31" i="1"/>
  <c r="D15" i="2" l="1"/>
  <c r="D13" i="2"/>
  <c r="D16" i="2" s="1"/>
  <c r="D11" i="2"/>
</calcChain>
</file>

<file path=xl/sharedStrings.xml><?xml version="1.0" encoding="utf-8"?>
<sst xmlns="http://schemas.openxmlformats.org/spreadsheetml/2006/main" count="178" uniqueCount="149">
  <si>
    <t>Приложение № 2</t>
  </si>
  <si>
    <t>към чл. 7</t>
  </si>
  <si>
    <t>Информация за извършените разходи за доставки, строителство и услуги, както и</t>
  </si>
  <si>
    <t>за проведените и възложени обществени поръчки</t>
  </si>
  <si>
    <t>Номер по ред</t>
  </si>
  <si>
    <t>Предмет (Описание на разхода)</t>
  </si>
  <si>
    <t>Вид процедура по ЗОП</t>
  </si>
  <si>
    <t>Номер на поръчката от регистъра на обществените поръчки</t>
  </si>
  <si>
    <t>Номер и дата на договора</t>
  </si>
  <si>
    <t>Изпълнител наименование и ЕИК</t>
  </si>
  <si>
    <t>Срок на договора</t>
  </si>
  <si>
    <t>Забележка</t>
  </si>
  <si>
    <t>І. Разходи за доставки</t>
  </si>
  <si>
    <t>Общо разходи за доставки</t>
  </si>
  <si>
    <t>ІІ. Разходи за строителство</t>
  </si>
  <si>
    <t>Общо разходи за строителство</t>
  </si>
  <si>
    <t>ІІІ. Разходи за услуги</t>
  </si>
  <si>
    <t>Разходи от оперативната дейност</t>
  </si>
  <si>
    <t>Платени данъци, различни от данъка върху дохода</t>
  </si>
  <si>
    <t>Плащания за възнаграждения и осигуровки</t>
  </si>
  <si>
    <t>Разходи от инвестиционната дейност</t>
  </si>
  <si>
    <t>Придобиване на нематериални активи</t>
  </si>
  <si>
    <t>Разходи от финансова дейност</t>
  </si>
  <si>
    <t>Плащания на лихви по договор за лизинг</t>
  </si>
  <si>
    <t>Плащания на главници по договори за лизинг</t>
  </si>
  <si>
    <t>Общо разходи за услуги</t>
  </si>
  <si>
    <t>Общо разходи</t>
  </si>
  <si>
    <t>Приложение № 4</t>
  </si>
  <si>
    <t>към чл. 10 и 11</t>
  </si>
  <si>
    <t>Справка за извършените разходи за глоби, неустойки и лихви за забава</t>
  </si>
  <si>
    <t>Основание</t>
  </si>
  <si>
    <t>Дата на</t>
  </si>
  <si>
    <t>Стойност (хил. лв.)</t>
  </si>
  <si>
    <t>за начисляването</t>
  </si>
  <si>
    <t>разхода</t>
  </si>
  <si>
    <t>І. Разходи за глоби</t>
  </si>
  <si>
    <t>Общо разходи за глоби</t>
  </si>
  <si>
    <t>ІІ. Разходи за неустойки</t>
  </si>
  <si>
    <t>Общо разходи за неустойки</t>
  </si>
  <si>
    <t>ІІІ. Разходи за наказателни лихви</t>
  </si>
  <si>
    <t>Общо разходи за наказателни лихви</t>
  </si>
  <si>
    <t>ОБЩО</t>
  </si>
  <si>
    <t>"Булгаргаз" ЕАД</t>
  </si>
  <si>
    <t>.</t>
  </si>
  <si>
    <t>Прогнозна стойнст на поръчката 
(хил.лв.без ДДС)</t>
  </si>
  <si>
    <t>Стойност на договора 
(хил.лв.без ДДС)</t>
  </si>
  <si>
    <t>Правно основание за провеждане / непровеждане</t>
  </si>
  <si>
    <t>Плащания към свързани лица</t>
  </si>
  <si>
    <t>„Доставка и поддръжка на комуникационна система за унифицирани учрежденски телефонни услуги за нуждите на Булгаргаз EАД“</t>
  </si>
  <si>
    <t xml:space="preserve">"Събиране на оферти с обява" </t>
  </si>
  <si>
    <t xml:space="preserve">гл. "Двадесет и шеста" от ЗОП </t>
  </si>
  <si>
    <t>01352-2021-0011</t>
  </si>
  <si>
    <t>№1165/21.09.2021</t>
  </si>
  <si>
    <t>А1 България ЕАД
ЕИК/Идентификатор  131468980</t>
  </si>
  <si>
    <t xml:space="preserve">до изпълнние на задълженията на страните </t>
  </si>
  <si>
    <t>„Доставка и поддръжка на високонадеждна ИТ инфраструктура с цел непрекъсваема работа на приложенията, използвани от Булгаргаз ЕАД“</t>
  </si>
  <si>
    <t xml:space="preserve">"открита процедура </t>
  </si>
  <si>
    <t>01352-2021-0012</t>
  </si>
  <si>
    <t>А1 България ЕАД, ЕИК 131468980</t>
  </si>
  <si>
    <t>"Юридическо консултиране и осигуряване на специализирани правни услуги за нуждите на „Булгаргаз“ ЕАД“</t>
  </si>
  <si>
    <t xml:space="preserve">"Пряко договаряне" </t>
  </si>
  <si>
    <t xml:space="preserve">чл 182,ал. 1 , т. 5 от ЗОП </t>
  </si>
  <si>
    <t>01352-2021-0013</t>
  </si>
  <si>
    <t>Адвокатско дружество "БУЗЕВА И ПАРТНЬОРИ"
ЕИК/Идентификатор  175614515</t>
  </si>
  <si>
    <t xml:space="preserve">24 м. или до достигане на пределната стойност </t>
  </si>
  <si>
    <t xml:space="preserve">"Публично състезание" </t>
  </si>
  <si>
    <t>01352-2022-0007</t>
  </si>
  <si>
    <t>ЗАСТРАХОВАТЕЛНО АКЦИОНЕРНО ДРУЖЕСТВО "ОЗК - ЗАСТРАХОВАНЕ " АД 121265177</t>
  </si>
  <si>
    <t>От 21 юли 2022 (чет) До 20 юли 2023 (чет)</t>
  </si>
  <si>
    <t>„Абонаментна поддръжка и консултиране на „Булгаргаз“ ЕАД, във връзка с ползването на програмни продукти от серията АЖУРÒL“</t>
  </si>
  <si>
    <t xml:space="preserve">чл. 182, ал. 1, вр с чл. 79., ал. 1, т. 3, б. "в" от ЗОП </t>
  </si>
  <si>
    <t xml:space="preserve">
01352-2022-0005</t>
  </si>
  <si>
    <t>БОНЕВ СОФТ ОДИТИНГ ООД
ЕИК/Идентификатор  121133745</t>
  </si>
  <si>
    <t>„Осигуряване на денонощна въоръжена физическа охрана и пропускателен режим на офис сградата на “Булгаргаз” ЕАД, паркоместата пред същата, както и на намиращите се в посочената сграда движими вещи”</t>
  </si>
  <si>
    <t xml:space="preserve">чл 182, ал. 1 , т. 5 от ЗОП </t>
  </si>
  <si>
    <t xml:space="preserve">
01352-2022-0006</t>
  </si>
  <si>
    <t xml:space="preserve">
№ 1242/14.06.2022</t>
  </si>
  <si>
    <t>ВИП СЕКЮРИТИ ЕООД
ЕИК/Идентификатор  121819662</t>
  </si>
  <si>
    <t>От 14 юни 2022 (вто) До 14 юни 2023 (сря)</t>
  </si>
  <si>
    <t xml:space="preserve">
S &amp; P Global Platts</t>
  </si>
  <si>
    <t>„Абонамент за „European Gas Daily Package“ – Basic (Web/European Gas Daily add – on – Archives (Web) и достъп до онлайн платформата на S&amp;P Platts, за периода от 20.06.2022г. до 19.06.2023г.“</t>
  </si>
  <si>
    <t xml:space="preserve">
01352-2022-0008</t>
  </si>
  <si>
    <t xml:space="preserve">1274/29.09.2022г. </t>
  </si>
  <si>
    <t>От 20 юни 2022 (пон) До 19 юни 2023 (пон)</t>
  </si>
  <si>
    <t>„Промяна и добавяне на функции и осигуряване на техническа поддръжка на програмен модул „Доставки“ (https://delivery.bulgargaz.bg), във връзка със сключени нови договори за доставка на природен газ“</t>
  </si>
  <si>
    <t>01352-2021-0004</t>
  </si>
  <si>
    <t>"Уеб Трейд" ЕООД, ЕИК 175311817</t>
  </si>
  <si>
    <t xml:space="preserve">24 м. за техническа поддръжка </t>
  </si>
  <si>
    <t>Абонамент за „European MarketScan“ на S&amp;P Global Platts, за периода от 01.01.2023г. до 31.12.2023г./"Subscription to the European MarketScan of S&amp;P Global Platts, for the period from January 1, 2023 to December 31, 2023."</t>
  </si>
  <si>
    <t xml:space="preserve">49 901,22 USD </t>
  </si>
  <si>
    <t xml:space="preserve">S &amp; P Global Platts </t>
  </si>
  <si>
    <t xml:space="preserve">1 година (от 01.01.2023-31.12.2023г.) </t>
  </si>
  <si>
    <t>01352-2023-0001</t>
  </si>
  <si>
    <t>„Осигуряване на самолетни билети за превоз по въздух на пътници и багаж при служебни пътувания в страната и чужбина, както и предоставяне на допълнителни услуги, свързани с пътуванията - извършване на застраховки, хотелски резервации, настаняване и трансфер за нуждите на „Булгаргаз “ ЕАД“</t>
  </si>
  <si>
    <t>01352-2023-0002</t>
  </si>
  <si>
    <t>АРГУС ТРАВЕЛ ИНТЕРНЕШЪНЪЛ ЕООД
ЕИК  201655199</t>
  </si>
  <si>
    <t>„Промяна на функционалността на модули „Управление на продажбата на природен газ от обществен доставчик“ и „Счетоводство“ към интегрирана система АЖУР L, съобразно условията на договорите за доставка на природен газ през 2023г. “</t>
  </si>
  <si>
    <t>01352-2023-0003</t>
  </si>
  <si>
    <t>БОНЕВ СОФТ ОДИТИНГ ООД
ЕИК  121133745</t>
  </si>
  <si>
    <t xml:space="preserve">1 година от сключване или до достигане на пределната стойност </t>
  </si>
  <si>
    <t>№ 1328 от 22.03.2023</t>
  </si>
  <si>
    <t>01352-2023-0004</t>
  </si>
  <si>
    <t>Argus Media Limited</t>
  </si>
  <si>
    <t>27.03.2023 - 26.03.2024</t>
  </si>
  <si>
    <t>Застраховане на имущество и отговорност на "Булгаргаз" ЕАД в три обособени позиции:</t>
  </si>
  <si>
    <t>Покупка на природен газ</t>
  </si>
  <si>
    <t>Плащания към други контрагенти</t>
  </si>
  <si>
    <t>Други плащания по оперативна дейност</t>
  </si>
  <si>
    <t>Придобиване на имоти, машини, съоръжения и оборудване</t>
  </si>
  <si>
    <t>Плащания по заеми-главница от свързани лица</t>
  </si>
  <si>
    <t>Плащания на лихви по заеми от свързани лица</t>
  </si>
  <si>
    <t>Плащания на разходи по банкови гаранции и такси</t>
  </si>
  <si>
    <t>Печалби/зауби от валутна преоценка</t>
  </si>
  <si>
    <t>Прогнозна стойност 
(без ДДС)
USD 4 224,75</t>
  </si>
  <si>
    <t>USD/BGN rate 30.06.2023 г.</t>
  </si>
  <si>
    <t>за 2-ро тримесечие на 2023 г.</t>
  </si>
  <si>
    <t>Стойност 
(хил.лв.без ДДС) за 2-ро тримесечие на 2023 г.</t>
  </si>
  <si>
    <t>№1177/12.10.2021г.</t>
  </si>
  <si>
    <t>№ 1176/12.10.2021г.</t>
  </si>
  <si>
    <t>№1 - Застраховка "Гражданска отговорност" във връзка с осъществяваната от "Булгаргаз" ЕАД лицензионна дейност по Закона за енергетиката - обществена доставка на природен газ</t>
  </si>
  <si>
    <t>№ 1252/19.07.2022г.</t>
  </si>
  <si>
    <t>№ 1253/19.07.2022г.</t>
  </si>
  <si>
    <t>№3 - Застраховка на машини, съоръжения и оборудване; на задбалансови активи и материали; на стопански инвентар и компютърна техника, собственост на "Булгаргаз" ЕАД</t>
  </si>
  <si>
    <t>№ 1254/19.07.2022г.</t>
  </si>
  <si>
    <t xml:space="preserve">
№ 1229/ 28.04.2022 г.</t>
  </si>
  <si>
    <t>От 28 апр 2022 (чет) До 28 апр 2023 (пет)</t>
  </si>
  <si>
    <t xml:space="preserve">№ 1071/10.03.2021г. </t>
  </si>
  <si>
    <t xml:space="preserve">№ 1323/22.03.2023г </t>
  </si>
  <si>
    <t xml:space="preserve">№ 1319/16.02.2023г. </t>
  </si>
  <si>
    <t xml:space="preserve">
Сключване на годишен абонамент с Argus Media Limited за изданията Argus European Natural Gas, Argus Gas Connections и Argus LNG Daily и достъп до онлайн платформата на Argus Media за периода от 27.03.2023г. до 26.03.2024г./Entering into an annual subscription with Argus Media Limited for the Argus European Natural Gas, Argus Gas Connections and Argus LNG Daily publications and access to the Argus Media online platform for the period from 27.03.2023 to 26.03.2024.</t>
  </si>
  <si>
    <t xml:space="preserve">№ 1329/31.03.2023г. </t>
  </si>
  <si>
    <t xml:space="preserve">
35 186,00 USD </t>
  </si>
  <si>
    <t>„Абонаментна поддръжка на „Булгаргаз“ ЕАД, във връзка с ползването на програмни продукти от серията АЖУРL“</t>
  </si>
  <si>
    <t>01352-2023-0006</t>
  </si>
  <si>
    <t xml:space="preserve">№ 1338/28.04.2023г. </t>
  </si>
  <si>
    <t>БОНЕВ СОФТ ОДИТИНГ ООД</t>
  </si>
  <si>
    <t xml:space="preserve">чл. 182, ал. 1, вр. с чл. 79, ал. 1, т.5 от ЗОП </t>
  </si>
  <si>
    <t>01352-2023-0007</t>
  </si>
  <si>
    <t xml:space="preserve">№ 1353/14.06.2023г. </t>
  </si>
  <si>
    <t xml:space="preserve">
От 14 юни 2023 (сря) До 14 юни 2024 (пет)</t>
  </si>
  <si>
    <t>„Промяна и добавяне на функции на програмен модул „Доставки“ (https://delivery.bulgargaz.bg) и осигуряване на техническа поддръжка на модула“</t>
  </si>
  <si>
    <t>01352-2023-0008</t>
  </si>
  <si>
    <t>№ 1354/28.06.2023г.</t>
  </si>
  <si>
    <t>УЕБ ТРЕЙД ЕООД
ЕИК/Идентификатор  175311817</t>
  </si>
  <si>
    <t xml:space="preserve">
От 28 юни 2023 (сря) До 31 май 2025 (съб)</t>
  </si>
  <si>
    <t>№ 2 - Застраховка на стоково-материални запаси (природен газ) в подземно газохранилище Чирен</t>
  </si>
  <si>
    <t>От 27 апр 2023 (чет) 
До 27 апр 2024 (съб)</t>
  </si>
  <si>
    <t>Платен корпоративен данък</t>
  </si>
  <si>
    <t>Период на отчитане: 01.04.2023 - 30.06.2023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</si>
</sst>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л_в_._-;\-* #,##0.00\ _л_в_._-;_-* &quot;-&quot;??\ _л_в_._-;_-@_-"/>
    <numFmt numFmtId="165" formatCode="#,##0;&quot;(&quot;#,##0&quot;)&quot;;&quot;-&quot;"/>
    <numFmt numFmtId="166" formatCode="mmmm/yyyy"/>
  </numFmts>
  <fonts count="23" x14ac:knownFonts="1">
    <font>
      <sz val="11"/>
      <color theme="1"/>
      <name val="Calibri"/>
      <family val="2"/>
      <scheme val="minor"/>
    </font>
    <font>
      <sz val="11"/>
      <color theme="1"/>
      <name val="Calibri"/>
      <family val="2"/>
      <charset val="204"/>
      <scheme val="minor"/>
    </font>
    <font>
      <sz val="11"/>
      <color theme="1"/>
      <name val="Calibri"/>
      <family val="2"/>
      <scheme val="minor"/>
    </font>
    <font>
      <b/>
      <sz val="8"/>
      <color theme="1"/>
      <name val="Times New Roman"/>
      <family val="1"/>
      <charset val="204"/>
    </font>
    <font>
      <sz val="8"/>
      <color theme="1"/>
      <name val="Times New Roman"/>
      <family val="1"/>
      <charset val="204"/>
    </font>
    <font>
      <u/>
      <sz val="11"/>
      <color theme="10"/>
      <name val="Calibri"/>
      <family val="2"/>
      <charset val="204"/>
      <scheme val="minor"/>
    </font>
    <font>
      <u/>
      <sz val="8"/>
      <color theme="10"/>
      <name val="Times New Roman"/>
      <family val="1"/>
      <charset val="204"/>
    </font>
    <font>
      <b/>
      <sz val="14"/>
      <color theme="1"/>
      <name val="Times New Roman"/>
      <family val="1"/>
      <charset val="204"/>
    </font>
    <font>
      <sz val="10"/>
      <color theme="1"/>
      <name val="Times New Roman"/>
      <family val="1"/>
      <charset val="204"/>
    </font>
    <font>
      <u/>
      <sz val="10"/>
      <color theme="10"/>
      <name val="Times New Roman"/>
      <family val="1"/>
      <charset val="204"/>
    </font>
    <font>
      <b/>
      <sz val="10"/>
      <color theme="1"/>
      <name val="Times New Roman"/>
      <family val="1"/>
      <charset val="204"/>
    </font>
    <font>
      <sz val="10"/>
      <name val="Times New Roman"/>
      <family val="1"/>
      <charset val="204"/>
    </font>
    <font>
      <sz val="11"/>
      <color theme="1"/>
      <name val="Calibri"/>
      <family val="2"/>
      <charset val="204"/>
      <scheme val="minor"/>
    </font>
    <font>
      <sz val="10"/>
      <color rgb="FFFF0000"/>
      <name val="Times New Roman"/>
      <family val="1"/>
      <charset val="204"/>
    </font>
    <font>
      <b/>
      <sz val="10"/>
      <name val="Times New Roman"/>
      <family val="1"/>
      <charset val="204"/>
    </font>
    <font>
      <b/>
      <sz val="14"/>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b/>
      <sz val="11"/>
      <color rgb="FF000000"/>
      <name val="Times New Roman"/>
      <family val="1"/>
      <charset val="204"/>
    </font>
    <font>
      <b/>
      <sz val="11"/>
      <name val="Times New Roman"/>
      <family val="1"/>
      <charset val="204"/>
    </font>
    <font>
      <b/>
      <u/>
      <sz val="8"/>
      <color theme="1"/>
      <name val="Times New Roman"/>
      <family val="1"/>
      <charset val="204"/>
    </font>
    <font>
      <i/>
      <sz val="10"/>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12" fillId="0" borderId="0"/>
    <xf numFmtId="0" fontId="1" fillId="0" borderId="0"/>
  </cellStyleXfs>
  <cellXfs count="79">
    <xf numFmtId="0" fontId="0" fillId="0" borderId="0" xfId="0"/>
    <xf numFmtId="3" fontId="8" fillId="0" borderId="1" xfId="0" applyNumberFormat="1" applyFont="1" applyBorder="1" applyAlignment="1">
      <alignment horizontal="center" vertical="center" wrapText="1"/>
    </xf>
    <xf numFmtId="0" fontId="9" fillId="0" borderId="1" xfId="2" applyFont="1" applyFill="1" applyBorder="1" applyAlignment="1">
      <alignment horizontal="center" vertical="center" wrapText="1"/>
    </xf>
    <xf numFmtId="0" fontId="8" fillId="0" borderId="1" xfId="0" applyFont="1" applyBorder="1" applyAlignment="1">
      <alignment vertical="center" wrapText="1"/>
    </xf>
    <xf numFmtId="3" fontId="8" fillId="0" borderId="1" xfId="0" applyNumberFormat="1" applyFont="1" applyBorder="1" applyAlignment="1">
      <alignment vertical="center" wrapText="1"/>
    </xf>
    <xf numFmtId="165" fontId="8" fillId="0" borderId="1" xfId="0" applyNumberFormat="1" applyFont="1" applyBorder="1" applyAlignment="1">
      <alignment vertical="center" wrapText="1"/>
    </xf>
    <xf numFmtId="0" fontId="8" fillId="2" borderId="1" xfId="0" applyFont="1" applyFill="1" applyBorder="1" applyAlignment="1">
      <alignment vertical="center" wrapText="1"/>
    </xf>
    <xf numFmtId="165" fontId="8" fillId="2" borderId="1" xfId="0" applyNumberFormat="1" applyFont="1" applyFill="1" applyBorder="1" applyAlignment="1">
      <alignment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165" fontId="11"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3" fillId="0" borderId="0" xfId="0" applyFont="1" applyAlignment="1">
      <alignment vertical="center"/>
    </xf>
    <xf numFmtId="0" fontId="4" fillId="0" borderId="0" xfId="0" applyFont="1"/>
    <xf numFmtId="3" fontId="4" fillId="0" borderId="0" xfId="0" applyNumberFormat="1" applyFont="1"/>
    <xf numFmtId="0" fontId="6" fillId="0" borderId="0" xfId="2" applyFont="1" applyFill="1" applyBorder="1" applyAlignment="1">
      <alignment vertical="center"/>
    </xf>
    <xf numFmtId="165" fontId="8" fillId="0" borderId="0" xfId="0" applyNumberFormat="1" applyFont="1" applyAlignment="1">
      <alignment vertical="center" wrapText="1"/>
    </xf>
    <xf numFmtId="165" fontId="4" fillId="0" borderId="0" xfId="0" applyNumberFormat="1" applyFont="1"/>
    <xf numFmtId="0" fontId="3" fillId="0" borderId="0" xfId="0" applyFont="1" applyAlignment="1">
      <alignment vertical="center" wrapText="1"/>
    </xf>
    <xf numFmtId="0" fontId="4" fillId="0" borderId="0" xfId="0" applyFont="1" applyAlignment="1">
      <alignment horizontal="center" vertical="center"/>
    </xf>
    <xf numFmtId="0" fontId="8" fillId="0" borderId="1" xfId="0" applyFont="1" applyBorder="1" applyAlignment="1">
      <alignment horizontal="center" vertical="center"/>
    </xf>
    <xf numFmtId="3" fontId="10" fillId="2" borderId="1" xfId="0" applyNumberFormat="1" applyFont="1" applyFill="1" applyBorder="1" applyAlignment="1">
      <alignment horizontal="right" vertical="center" wrapText="1"/>
    </xf>
    <xf numFmtId="3" fontId="8" fillId="0" borderId="1" xfId="1"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4" fillId="0" borderId="0" xfId="0" applyNumberFormat="1" applyFont="1" applyAlignment="1">
      <alignment horizontal="right"/>
    </xf>
    <xf numFmtId="3" fontId="8" fillId="0" borderId="1" xfId="0" applyNumberFormat="1" applyFont="1" applyBorder="1" applyAlignment="1">
      <alignment horizontal="right" vertical="center" wrapText="1"/>
    </xf>
    <xf numFmtId="3" fontId="11"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5" fontId="8" fillId="0" borderId="1" xfId="0" applyNumberFormat="1" applyFont="1" applyBorder="1" applyAlignment="1">
      <alignment horizontal="right" vertical="center" wrapText="1"/>
    </xf>
    <xf numFmtId="0" fontId="14" fillId="0" borderId="1" xfId="0" applyFont="1" applyBorder="1" applyAlignment="1">
      <alignment vertical="center" wrapText="1"/>
    </xf>
    <xf numFmtId="0" fontId="11" fillId="0" borderId="1" xfId="0" applyFont="1" applyBorder="1" applyAlignment="1">
      <alignment vertical="center" wrapText="1"/>
    </xf>
    <xf numFmtId="0" fontId="11" fillId="0" borderId="0" xfId="0" applyFont="1"/>
    <xf numFmtId="0" fontId="8" fillId="0" borderId="0" xfId="0" applyFont="1"/>
    <xf numFmtId="0" fontId="10" fillId="0" borderId="2" xfId="0" applyFont="1" applyBorder="1" applyAlignment="1">
      <alignment vertical="center" wrapText="1"/>
    </xf>
    <xf numFmtId="0" fontId="8" fillId="0" borderId="2" xfId="0" applyFont="1" applyBorder="1" applyAlignment="1">
      <alignment vertical="center" wrapText="1"/>
    </xf>
    <xf numFmtId="3" fontId="14" fillId="0" borderId="0" xfId="0" applyNumberFormat="1" applyFont="1" applyAlignment="1">
      <alignment horizontal="right" vertical="center" wrapText="1"/>
    </xf>
    <xf numFmtId="165" fontId="14" fillId="2" borderId="1" xfId="0" applyNumberFormat="1" applyFont="1" applyFill="1" applyBorder="1" applyAlignment="1">
      <alignment vertical="center" wrapText="1"/>
    </xf>
    <xf numFmtId="0" fontId="10" fillId="0" borderId="0" xfId="0" applyFont="1" applyAlignment="1">
      <alignment vertical="center"/>
    </xf>
    <xf numFmtId="0" fontId="16" fillId="0" borderId="0" xfId="0" applyFont="1"/>
    <xf numFmtId="3" fontId="17" fillId="0" borderId="0" xfId="0" applyNumberFormat="1" applyFont="1"/>
    <xf numFmtId="0" fontId="8" fillId="0" borderId="0" xfId="0" applyFont="1" applyAlignment="1">
      <alignment vertical="center"/>
    </xf>
    <xf numFmtId="0" fontId="16" fillId="0" borderId="0" xfId="0" applyFont="1" applyAlignment="1">
      <alignmen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8" fillId="0" borderId="1" xfId="0" applyFont="1" applyBorder="1" applyAlignment="1">
      <alignment vertical="center" wrapText="1"/>
    </xf>
    <xf numFmtId="0" fontId="16" fillId="0" borderId="1" xfId="0" applyFont="1" applyBorder="1" applyAlignment="1">
      <alignment horizontal="center" vertical="center" wrapText="1"/>
    </xf>
    <xf numFmtId="166" fontId="16" fillId="0" borderId="1" xfId="0" applyNumberFormat="1" applyFont="1" applyBorder="1" applyAlignment="1">
      <alignment vertical="center" wrapText="1"/>
    </xf>
    <xf numFmtId="0" fontId="4" fillId="0" borderId="0" xfId="0" applyFont="1" applyAlignment="1">
      <alignment vertical="center" wrapText="1"/>
    </xf>
    <xf numFmtId="3" fontId="20" fillId="3" borderId="1" xfId="0" applyNumberFormat="1" applyFont="1" applyFill="1" applyBorder="1" applyAlignment="1">
      <alignment vertical="center" wrapText="1"/>
    </xf>
    <xf numFmtId="3" fontId="20" fillId="3" borderId="7" xfId="0" applyNumberFormat="1" applyFont="1" applyFill="1" applyBorder="1" applyAlignment="1">
      <alignment vertical="center" wrapText="1"/>
    </xf>
    <xf numFmtId="0" fontId="4" fillId="0" borderId="0" xfId="0" applyFont="1" applyAlignment="1">
      <alignment horizontal="right"/>
    </xf>
    <xf numFmtId="3" fontId="11" fillId="0" borderId="1" xfId="1" applyNumberFormat="1" applyFont="1" applyFill="1" applyBorder="1" applyAlignment="1">
      <alignment horizontal="right" vertical="center" wrapText="1"/>
    </xf>
    <xf numFmtId="0" fontId="21" fillId="0" borderId="0" xfId="0" applyFont="1" applyAlignment="1">
      <alignment vertical="center" wrapText="1"/>
    </xf>
    <xf numFmtId="0" fontId="3" fillId="0" borderId="0" xfId="0" applyFont="1" applyAlignment="1">
      <alignment horizontal="left" vertical="center" wrapText="1" indent="4"/>
    </xf>
    <xf numFmtId="0" fontId="3" fillId="0" borderId="0" xfId="0" applyFont="1" applyAlignment="1">
      <alignment horizontal="left" indent="4"/>
    </xf>
    <xf numFmtId="3" fontId="4" fillId="0" borderId="0" xfId="0" applyNumberFormat="1" applyFont="1" applyAlignment="1">
      <alignment vertical="center" wrapText="1"/>
    </xf>
    <xf numFmtId="3" fontId="11" fillId="0" borderId="1" xfId="0" applyNumberFormat="1" applyFont="1" applyBorder="1" applyAlignment="1">
      <alignment vertical="center" wrapText="1"/>
    </xf>
    <xf numFmtId="165" fontId="14" fillId="4" borderId="1" xfId="0" applyNumberFormat="1" applyFont="1" applyFill="1" applyBorder="1" applyAlignment="1">
      <alignment vertical="center" wrapText="1"/>
    </xf>
    <xf numFmtId="0" fontId="8" fillId="0" borderId="1" xfId="0" applyFont="1" applyBorder="1"/>
    <xf numFmtId="0" fontId="11" fillId="0" borderId="1" xfId="0" applyFont="1" applyBorder="1"/>
    <xf numFmtId="0" fontId="8" fillId="0" borderId="8" xfId="0" applyFont="1" applyBorder="1" applyAlignment="1">
      <alignment vertical="center" wrapText="1"/>
    </xf>
    <xf numFmtId="0" fontId="8" fillId="2" borderId="8" xfId="0" applyFont="1" applyFill="1" applyBorder="1" applyAlignment="1">
      <alignment vertical="center" wrapText="1"/>
    </xf>
    <xf numFmtId="165" fontId="8" fillId="0" borderId="9" xfId="0" applyNumberFormat="1" applyFont="1" applyBorder="1" applyAlignment="1">
      <alignment vertical="center" wrapText="1"/>
    </xf>
    <xf numFmtId="165" fontId="8" fillId="2" borderId="9" xfId="0" applyNumberFormat="1" applyFont="1" applyFill="1" applyBorder="1" applyAlignment="1">
      <alignment vertical="center" wrapText="1"/>
    </xf>
    <xf numFmtId="0" fontId="22" fillId="0" borderId="1" xfId="0" applyFont="1" applyBorder="1" applyAlignment="1">
      <alignment horizontal="left" vertical="center" wrapText="1" indent="3"/>
    </xf>
    <xf numFmtId="165" fontId="10" fillId="0" borderId="1" xfId="0" applyNumberFormat="1" applyFont="1" applyBorder="1"/>
    <xf numFmtId="0" fontId="7" fillId="0" borderId="0" xfId="0" applyFont="1" applyAlignment="1">
      <alignment horizontal="center" vertical="center" wrapText="1"/>
    </xf>
    <xf numFmtId="0" fontId="15" fillId="0" borderId="0" xfId="0" applyFont="1" applyAlignment="1">
      <alignment horizontal="center" vertical="center" wrapText="1"/>
    </xf>
    <xf numFmtId="0" fontId="18" fillId="0" borderId="7" xfId="0" applyFont="1" applyBorder="1" applyAlignment="1">
      <alignment vertical="center" wrapText="1"/>
    </xf>
    <xf numFmtId="0" fontId="18" fillId="0" borderId="0" xfId="0" applyFont="1" applyAlignment="1">
      <alignment horizontal="center" vertical="center" wrapText="1"/>
    </xf>
    <xf numFmtId="0" fontId="16" fillId="0" borderId="0" xfId="0" applyFont="1" applyAlignment="1">
      <alignment vertical="center" wrapText="1"/>
    </xf>
    <xf numFmtId="0" fontId="19" fillId="0" borderId="0" xfId="0" applyFont="1" applyAlignment="1">
      <alignment horizontal="center" vertical="center" wrapText="1"/>
    </xf>
    <xf numFmtId="0" fontId="16" fillId="0" borderId="1" xfId="0" applyFont="1" applyBorder="1" applyAlignment="1">
      <alignment horizontal="center" vertical="center" wrapText="1"/>
    </xf>
    <xf numFmtId="3" fontId="17" fillId="0" borderId="3"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cellXfs>
  <cellStyles count="5">
    <cellStyle name="Comma" xfId="1" builtinId="3"/>
    <cellStyle name="Hyperlink" xfId="2" builtinId="8"/>
    <cellStyle name="Normal" xfId="0" builtinId="0"/>
    <cellStyle name="Normal 5" xfId="3" xr:uid="{00000000-0005-0000-0000-000003000000}"/>
    <cellStyle name="Normal 5 2" xfId="4" xr:uid="{FFE8BE7A-95D5-4B95-800E-AAC390E657B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is://Base=NARH&amp;DocCode=41765&amp;Type=201/" TargetMode="External"/><Relationship Id="rId1" Type="http://schemas.openxmlformats.org/officeDocument/2006/relationships/hyperlink" Target="apis://Base=NARH&amp;DocCode=84046&amp;ToPar=Art7&amp;Type=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zoomScale="110" zoomScaleNormal="110" workbookViewId="0">
      <selection activeCell="C32" sqref="C32"/>
    </sheetView>
  </sheetViews>
  <sheetFormatPr defaultRowHeight="11.25" x14ac:dyDescent="0.2"/>
  <cols>
    <col min="1" max="1" width="32.42578125" style="13" customWidth="1"/>
    <col min="2" max="2" width="43.85546875" style="13" customWidth="1"/>
    <col min="3" max="3" width="12.7109375" style="14" customWidth="1"/>
    <col min="4" max="4" width="13.7109375" style="13" customWidth="1"/>
    <col min="5" max="5" width="17" style="13" customWidth="1"/>
    <col min="6" max="6" width="14.85546875" style="13" customWidth="1"/>
    <col min="7" max="7" width="13.85546875" style="24" customWidth="1"/>
    <col min="8" max="8" width="21" style="13" customWidth="1"/>
    <col min="9" max="9" width="20.42578125" style="13" customWidth="1"/>
    <col min="10" max="10" width="13.85546875" style="24" customWidth="1"/>
    <col min="11" max="11" width="20.42578125" style="13" customWidth="1"/>
    <col min="12" max="12" width="22.5703125" style="13" customWidth="1"/>
    <col min="13" max="256" width="9.140625" style="13"/>
    <col min="257" max="257" width="22.7109375" style="13" customWidth="1"/>
    <col min="258" max="258" width="45.140625" style="13" customWidth="1"/>
    <col min="259" max="259" width="12" style="13" customWidth="1"/>
    <col min="260" max="260" width="13.7109375" style="13" customWidth="1"/>
    <col min="261" max="261" width="14.7109375" style="13" bestFit="1" customWidth="1"/>
    <col min="262" max="262" width="14.85546875" style="13" customWidth="1"/>
    <col min="263" max="263" width="17.5703125" style="13" customWidth="1"/>
    <col min="264" max="264" width="12.42578125" style="13" customWidth="1"/>
    <col min="265" max="265" width="16.7109375" style="13" customWidth="1"/>
    <col min="266" max="266" width="12.85546875" style="13" customWidth="1"/>
    <col min="267" max="267" width="34.42578125" style="13" customWidth="1"/>
    <col min="268" max="268" width="19.28515625" style="13" customWidth="1"/>
    <col min="269" max="512" width="9.140625" style="13"/>
    <col min="513" max="513" width="22.7109375" style="13" customWidth="1"/>
    <col min="514" max="514" width="45.140625" style="13" customWidth="1"/>
    <col min="515" max="515" width="12" style="13" customWidth="1"/>
    <col min="516" max="516" width="13.7109375" style="13" customWidth="1"/>
    <col min="517" max="517" width="14.7109375" style="13" bestFit="1" customWidth="1"/>
    <col min="518" max="518" width="14.85546875" style="13" customWidth="1"/>
    <col min="519" max="519" width="17.5703125" style="13" customWidth="1"/>
    <col min="520" max="520" width="12.42578125" style="13" customWidth="1"/>
    <col min="521" max="521" width="16.7109375" style="13" customWidth="1"/>
    <col min="522" max="522" width="12.85546875" style="13" customWidth="1"/>
    <col min="523" max="523" width="34.42578125" style="13" customWidth="1"/>
    <col min="524" max="524" width="19.28515625" style="13" customWidth="1"/>
    <col min="525" max="768" width="9.140625" style="13"/>
    <col min="769" max="769" width="22.7109375" style="13" customWidth="1"/>
    <col min="770" max="770" width="45.140625" style="13" customWidth="1"/>
    <col min="771" max="771" width="12" style="13" customWidth="1"/>
    <col min="772" max="772" width="13.7109375" style="13" customWidth="1"/>
    <col min="773" max="773" width="14.7109375" style="13" bestFit="1" customWidth="1"/>
    <col min="774" max="774" width="14.85546875" style="13" customWidth="1"/>
    <col min="775" max="775" width="17.5703125" style="13" customWidth="1"/>
    <col min="776" max="776" width="12.42578125" style="13" customWidth="1"/>
    <col min="777" max="777" width="16.7109375" style="13" customWidth="1"/>
    <col min="778" max="778" width="12.85546875" style="13" customWidth="1"/>
    <col min="779" max="779" width="34.42578125" style="13" customWidth="1"/>
    <col min="780" max="780" width="19.28515625" style="13" customWidth="1"/>
    <col min="781" max="1024" width="9.140625" style="13"/>
    <col min="1025" max="1025" width="22.7109375" style="13" customWidth="1"/>
    <col min="1026" max="1026" width="45.140625" style="13" customWidth="1"/>
    <col min="1027" max="1027" width="12" style="13" customWidth="1"/>
    <col min="1028" max="1028" width="13.7109375" style="13" customWidth="1"/>
    <col min="1029" max="1029" width="14.7109375" style="13" bestFit="1" customWidth="1"/>
    <col min="1030" max="1030" width="14.85546875" style="13" customWidth="1"/>
    <col min="1031" max="1031" width="17.5703125" style="13" customWidth="1"/>
    <col min="1032" max="1032" width="12.42578125" style="13" customWidth="1"/>
    <col min="1033" max="1033" width="16.7109375" style="13" customWidth="1"/>
    <col min="1034" max="1034" width="12.85546875" style="13" customWidth="1"/>
    <col min="1035" max="1035" width="34.42578125" style="13" customWidth="1"/>
    <col min="1036" max="1036" width="19.28515625" style="13" customWidth="1"/>
    <col min="1037" max="1280" width="9.140625" style="13"/>
    <col min="1281" max="1281" width="22.7109375" style="13" customWidth="1"/>
    <col min="1282" max="1282" width="45.140625" style="13" customWidth="1"/>
    <col min="1283" max="1283" width="12" style="13" customWidth="1"/>
    <col min="1284" max="1284" width="13.7109375" style="13" customWidth="1"/>
    <col min="1285" max="1285" width="14.7109375" style="13" bestFit="1" customWidth="1"/>
    <col min="1286" max="1286" width="14.85546875" style="13" customWidth="1"/>
    <col min="1287" max="1287" width="17.5703125" style="13" customWidth="1"/>
    <col min="1288" max="1288" width="12.42578125" style="13" customWidth="1"/>
    <col min="1289" max="1289" width="16.7109375" style="13" customWidth="1"/>
    <col min="1290" max="1290" width="12.85546875" style="13" customWidth="1"/>
    <col min="1291" max="1291" width="34.42578125" style="13" customWidth="1"/>
    <col min="1292" max="1292" width="19.28515625" style="13" customWidth="1"/>
    <col min="1293" max="1536" width="9.140625" style="13"/>
    <col min="1537" max="1537" width="22.7109375" style="13" customWidth="1"/>
    <col min="1538" max="1538" width="45.140625" style="13" customWidth="1"/>
    <col min="1539" max="1539" width="12" style="13" customWidth="1"/>
    <col min="1540" max="1540" width="13.7109375" style="13" customWidth="1"/>
    <col min="1541" max="1541" width="14.7109375" style="13" bestFit="1" customWidth="1"/>
    <col min="1542" max="1542" width="14.85546875" style="13" customWidth="1"/>
    <col min="1543" max="1543" width="17.5703125" style="13" customWidth="1"/>
    <col min="1544" max="1544" width="12.42578125" style="13" customWidth="1"/>
    <col min="1545" max="1545" width="16.7109375" style="13" customWidth="1"/>
    <col min="1546" max="1546" width="12.85546875" style="13" customWidth="1"/>
    <col min="1547" max="1547" width="34.42578125" style="13" customWidth="1"/>
    <col min="1548" max="1548" width="19.28515625" style="13" customWidth="1"/>
    <col min="1549" max="1792" width="9.140625" style="13"/>
    <col min="1793" max="1793" width="22.7109375" style="13" customWidth="1"/>
    <col min="1794" max="1794" width="45.140625" style="13" customWidth="1"/>
    <col min="1795" max="1795" width="12" style="13" customWidth="1"/>
    <col min="1796" max="1796" width="13.7109375" style="13" customWidth="1"/>
    <col min="1797" max="1797" width="14.7109375" style="13" bestFit="1" customWidth="1"/>
    <col min="1798" max="1798" width="14.85546875" style="13" customWidth="1"/>
    <col min="1799" max="1799" width="17.5703125" style="13" customWidth="1"/>
    <col min="1800" max="1800" width="12.42578125" style="13" customWidth="1"/>
    <col min="1801" max="1801" width="16.7109375" style="13" customWidth="1"/>
    <col min="1802" max="1802" width="12.85546875" style="13" customWidth="1"/>
    <col min="1803" max="1803" width="34.42578125" style="13" customWidth="1"/>
    <col min="1804" max="1804" width="19.28515625" style="13" customWidth="1"/>
    <col min="1805" max="2048" width="9.140625" style="13"/>
    <col min="2049" max="2049" width="22.7109375" style="13" customWidth="1"/>
    <col min="2050" max="2050" width="45.140625" style="13" customWidth="1"/>
    <col min="2051" max="2051" width="12" style="13" customWidth="1"/>
    <col min="2052" max="2052" width="13.7109375" style="13" customWidth="1"/>
    <col min="2053" max="2053" width="14.7109375" style="13" bestFit="1" customWidth="1"/>
    <col min="2054" max="2054" width="14.85546875" style="13" customWidth="1"/>
    <col min="2055" max="2055" width="17.5703125" style="13" customWidth="1"/>
    <col min="2056" max="2056" width="12.42578125" style="13" customWidth="1"/>
    <col min="2057" max="2057" width="16.7109375" style="13" customWidth="1"/>
    <col min="2058" max="2058" width="12.85546875" style="13" customWidth="1"/>
    <col min="2059" max="2059" width="34.42578125" style="13" customWidth="1"/>
    <col min="2060" max="2060" width="19.28515625" style="13" customWidth="1"/>
    <col min="2061" max="2304" width="9.140625" style="13"/>
    <col min="2305" max="2305" width="22.7109375" style="13" customWidth="1"/>
    <col min="2306" max="2306" width="45.140625" style="13" customWidth="1"/>
    <col min="2307" max="2307" width="12" style="13" customWidth="1"/>
    <col min="2308" max="2308" width="13.7109375" style="13" customWidth="1"/>
    <col min="2309" max="2309" width="14.7109375" style="13" bestFit="1" customWidth="1"/>
    <col min="2310" max="2310" width="14.85546875" style="13" customWidth="1"/>
    <col min="2311" max="2311" width="17.5703125" style="13" customWidth="1"/>
    <col min="2312" max="2312" width="12.42578125" style="13" customWidth="1"/>
    <col min="2313" max="2313" width="16.7109375" style="13" customWidth="1"/>
    <col min="2314" max="2314" width="12.85546875" style="13" customWidth="1"/>
    <col min="2315" max="2315" width="34.42578125" style="13" customWidth="1"/>
    <col min="2316" max="2316" width="19.28515625" style="13" customWidth="1"/>
    <col min="2317" max="2560" width="9.140625" style="13"/>
    <col min="2561" max="2561" width="22.7109375" style="13" customWidth="1"/>
    <col min="2562" max="2562" width="45.140625" style="13" customWidth="1"/>
    <col min="2563" max="2563" width="12" style="13" customWidth="1"/>
    <col min="2564" max="2564" width="13.7109375" style="13" customWidth="1"/>
    <col min="2565" max="2565" width="14.7109375" style="13" bestFit="1" customWidth="1"/>
    <col min="2566" max="2566" width="14.85546875" style="13" customWidth="1"/>
    <col min="2567" max="2567" width="17.5703125" style="13" customWidth="1"/>
    <col min="2568" max="2568" width="12.42578125" style="13" customWidth="1"/>
    <col min="2569" max="2569" width="16.7109375" style="13" customWidth="1"/>
    <col min="2570" max="2570" width="12.85546875" style="13" customWidth="1"/>
    <col min="2571" max="2571" width="34.42578125" style="13" customWidth="1"/>
    <col min="2572" max="2572" width="19.28515625" style="13" customWidth="1"/>
    <col min="2573" max="2816" width="9.140625" style="13"/>
    <col min="2817" max="2817" width="22.7109375" style="13" customWidth="1"/>
    <col min="2818" max="2818" width="45.140625" style="13" customWidth="1"/>
    <col min="2819" max="2819" width="12" style="13" customWidth="1"/>
    <col min="2820" max="2820" width="13.7109375" style="13" customWidth="1"/>
    <col min="2821" max="2821" width="14.7109375" style="13" bestFit="1" customWidth="1"/>
    <col min="2822" max="2822" width="14.85546875" style="13" customWidth="1"/>
    <col min="2823" max="2823" width="17.5703125" style="13" customWidth="1"/>
    <col min="2824" max="2824" width="12.42578125" style="13" customWidth="1"/>
    <col min="2825" max="2825" width="16.7109375" style="13" customWidth="1"/>
    <col min="2826" max="2826" width="12.85546875" style="13" customWidth="1"/>
    <col min="2827" max="2827" width="34.42578125" style="13" customWidth="1"/>
    <col min="2828" max="2828" width="19.28515625" style="13" customWidth="1"/>
    <col min="2829" max="3072" width="9.140625" style="13"/>
    <col min="3073" max="3073" width="22.7109375" style="13" customWidth="1"/>
    <col min="3074" max="3074" width="45.140625" style="13" customWidth="1"/>
    <col min="3075" max="3075" width="12" style="13" customWidth="1"/>
    <col min="3076" max="3076" width="13.7109375" style="13" customWidth="1"/>
    <col min="3077" max="3077" width="14.7109375" style="13" bestFit="1" customWidth="1"/>
    <col min="3078" max="3078" width="14.85546875" style="13" customWidth="1"/>
    <col min="3079" max="3079" width="17.5703125" style="13" customWidth="1"/>
    <col min="3080" max="3080" width="12.42578125" style="13" customWidth="1"/>
    <col min="3081" max="3081" width="16.7109375" style="13" customWidth="1"/>
    <col min="3082" max="3082" width="12.85546875" style="13" customWidth="1"/>
    <col min="3083" max="3083" width="34.42578125" style="13" customWidth="1"/>
    <col min="3084" max="3084" width="19.28515625" style="13" customWidth="1"/>
    <col min="3085" max="3328" width="9.140625" style="13"/>
    <col min="3329" max="3329" width="22.7109375" style="13" customWidth="1"/>
    <col min="3330" max="3330" width="45.140625" style="13" customWidth="1"/>
    <col min="3331" max="3331" width="12" style="13" customWidth="1"/>
    <col min="3332" max="3332" width="13.7109375" style="13" customWidth="1"/>
    <col min="3333" max="3333" width="14.7109375" style="13" bestFit="1" customWidth="1"/>
    <col min="3334" max="3334" width="14.85546875" style="13" customWidth="1"/>
    <col min="3335" max="3335" width="17.5703125" style="13" customWidth="1"/>
    <col min="3336" max="3336" width="12.42578125" style="13" customWidth="1"/>
    <col min="3337" max="3337" width="16.7109375" style="13" customWidth="1"/>
    <col min="3338" max="3338" width="12.85546875" style="13" customWidth="1"/>
    <col min="3339" max="3339" width="34.42578125" style="13" customWidth="1"/>
    <col min="3340" max="3340" width="19.28515625" style="13" customWidth="1"/>
    <col min="3341" max="3584" width="9.140625" style="13"/>
    <col min="3585" max="3585" width="22.7109375" style="13" customWidth="1"/>
    <col min="3586" max="3586" width="45.140625" style="13" customWidth="1"/>
    <col min="3587" max="3587" width="12" style="13" customWidth="1"/>
    <col min="3588" max="3588" width="13.7109375" style="13" customWidth="1"/>
    <col min="3589" max="3589" width="14.7109375" style="13" bestFit="1" customWidth="1"/>
    <col min="3590" max="3590" width="14.85546875" style="13" customWidth="1"/>
    <col min="3591" max="3591" width="17.5703125" style="13" customWidth="1"/>
    <col min="3592" max="3592" width="12.42578125" style="13" customWidth="1"/>
    <col min="3593" max="3593" width="16.7109375" style="13" customWidth="1"/>
    <col min="3594" max="3594" width="12.85546875" style="13" customWidth="1"/>
    <col min="3595" max="3595" width="34.42578125" style="13" customWidth="1"/>
    <col min="3596" max="3596" width="19.28515625" style="13" customWidth="1"/>
    <col min="3597" max="3840" width="9.140625" style="13"/>
    <col min="3841" max="3841" width="22.7109375" style="13" customWidth="1"/>
    <col min="3842" max="3842" width="45.140625" style="13" customWidth="1"/>
    <col min="3843" max="3843" width="12" style="13" customWidth="1"/>
    <col min="3844" max="3844" width="13.7109375" style="13" customWidth="1"/>
    <col min="3845" max="3845" width="14.7109375" style="13" bestFit="1" customWidth="1"/>
    <col min="3846" max="3846" width="14.85546875" style="13" customWidth="1"/>
    <col min="3847" max="3847" width="17.5703125" style="13" customWidth="1"/>
    <col min="3848" max="3848" width="12.42578125" style="13" customWidth="1"/>
    <col min="3849" max="3849" width="16.7109375" style="13" customWidth="1"/>
    <col min="3850" max="3850" width="12.85546875" style="13" customWidth="1"/>
    <col min="3851" max="3851" width="34.42578125" style="13" customWidth="1"/>
    <col min="3852" max="3852" width="19.28515625" style="13" customWidth="1"/>
    <col min="3853" max="4096" width="9.140625" style="13"/>
    <col min="4097" max="4097" width="22.7109375" style="13" customWidth="1"/>
    <col min="4098" max="4098" width="45.140625" style="13" customWidth="1"/>
    <col min="4099" max="4099" width="12" style="13" customWidth="1"/>
    <col min="4100" max="4100" width="13.7109375" style="13" customWidth="1"/>
    <col min="4101" max="4101" width="14.7109375" style="13" bestFit="1" customWidth="1"/>
    <col min="4102" max="4102" width="14.85546875" style="13" customWidth="1"/>
    <col min="4103" max="4103" width="17.5703125" style="13" customWidth="1"/>
    <col min="4104" max="4104" width="12.42578125" style="13" customWidth="1"/>
    <col min="4105" max="4105" width="16.7109375" style="13" customWidth="1"/>
    <col min="4106" max="4106" width="12.85546875" style="13" customWidth="1"/>
    <col min="4107" max="4107" width="34.42578125" style="13" customWidth="1"/>
    <col min="4108" max="4108" width="19.28515625" style="13" customWidth="1"/>
    <col min="4109" max="4352" width="9.140625" style="13"/>
    <col min="4353" max="4353" width="22.7109375" style="13" customWidth="1"/>
    <col min="4354" max="4354" width="45.140625" style="13" customWidth="1"/>
    <col min="4355" max="4355" width="12" style="13" customWidth="1"/>
    <col min="4356" max="4356" width="13.7109375" style="13" customWidth="1"/>
    <col min="4357" max="4357" width="14.7109375" style="13" bestFit="1" customWidth="1"/>
    <col min="4358" max="4358" width="14.85546875" style="13" customWidth="1"/>
    <col min="4359" max="4359" width="17.5703125" style="13" customWidth="1"/>
    <col min="4360" max="4360" width="12.42578125" style="13" customWidth="1"/>
    <col min="4361" max="4361" width="16.7109375" style="13" customWidth="1"/>
    <col min="4362" max="4362" width="12.85546875" style="13" customWidth="1"/>
    <col min="4363" max="4363" width="34.42578125" style="13" customWidth="1"/>
    <col min="4364" max="4364" width="19.28515625" style="13" customWidth="1"/>
    <col min="4365" max="4608" width="9.140625" style="13"/>
    <col min="4609" max="4609" width="22.7109375" style="13" customWidth="1"/>
    <col min="4610" max="4610" width="45.140625" style="13" customWidth="1"/>
    <col min="4611" max="4611" width="12" style="13" customWidth="1"/>
    <col min="4612" max="4612" width="13.7109375" style="13" customWidth="1"/>
    <col min="4613" max="4613" width="14.7109375" style="13" bestFit="1" customWidth="1"/>
    <col min="4614" max="4614" width="14.85546875" style="13" customWidth="1"/>
    <col min="4615" max="4615" width="17.5703125" style="13" customWidth="1"/>
    <col min="4616" max="4616" width="12.42578125" style="13" customWidth="1"/>
    <col min="4617" max="4617" width="16.7109375" style="13" customWidth="1"/>
    <col min="4618" max="4618" width="12.85546875" style="13" customWidth="1"/>
    <col min="4619" max="4619" width="34.42578125" style="13" customWidth="1"/>
    <col min="4620" max="4620" width="19.28515625" style="13" customWidth="1"/>
    <col min="4621" max="4864" width="9.140625" style="13"/>
    <col min="4865" max="4865" width="22.7109375" style="13" customWidth="1"/>
    <col min="4866" max="4866" width="45.140625" style="13" customWidth="1"/>
    <col min="4867" max="4867" width="12" style="13" customWidth="1"/>
    <col min="4868" max="4868" width="13.7109375" style="13" customWidth="1"/>
    <col min="4869" max="4869" width="14.7109375" style="13" bestFit="1" customWidth="1"/>
    <col min="4870" max="4870" width="14.85546875" style="13" customWidth="1"/>
    <col min="4871" max="4871" width="17.5703125" style="13" customWidth="1"/>
    <col min="4872" max="4872" width="12.42578125" style="13" customWidth="1"/>
    <col min="4873" max="4873" width="16.7109375" style="13" customWidth="1"/>
    <col min="4874" max="4874" width="12.85546875" style="13" customWidth="1"/>
    <col min="4875" max="4875" width="34.42578125" style="13" customWidth="1"/>
    <col min="4876" max="4876" width="19.28515625" style="13" customWidth="1"/>
    <col min="4877" max="5120" width="9.140625" style="13"/>
    <col min="5121" max="5121" width="22.7109375" style="13" customWidth="1"/>
    <col min="5122" max="5122" width="45.140625" style="13" customWidth="1"/>
    <col min="5123" max="5123" width="12" style="13" customWidth="1"/>
    <col min="5124" max="5124" width="13.7109375" style="13" customWidth="1"/>
    <col min="5125" max="5125" width="14.7109375" style="13" bestFit="1" customWidth="1"/>
    <col min="5126" max="5126" width="14.85546875" style="13" customWidth="1"/>
    <col min="5127" max="5127" width="17.5703125" style="13" customWidth="1"/>
    <col min="5128" max="5128" width="12.42578125" style="13" customWidth="1"/>
    <col min="5129" max="5129" width="16.7109375" style="13" customWidth="1"/>
    <col min="5130" max="5130" width="12.85546875" style="13" customWidth="1"/>
    <col min="5131" max="5131" width="34.42578125" style="13" customWidth="1"/>
    <col min="5132" max="5132" width="19.28515625" style="13" customWidth="1"/>
    <col min="5133" max="5376" width="9.140625" style="13"/>
    <col min="5377" max="5377" width="22.7109375" style="13" customWidth="1"/>
    <col min="5378" max="5378" width="45.140625" style="13" customWidth="1"/>
    <col min="5379" max="5379" width="12" style="13" customWidth="1"/>
    <col min="5380" max="5380" width="13.7109375" style="13" customWidth="1"/>
    <col min="5381" max="5381" width="14.7109375" style="13" bestFit="1" customWidth="1"/>
    <col min="5382" max="5382" width="14.85546875" style="13" customWidth="1"/>
    <col min="5383" max="5383" width="17.5703125" style="13" customWidth="1"/>
    <col min="5384" max="5384" width="12.42578125" style="13" customWidth="1"/>
    <col min="5385" max="5385" width="16.7109375" style="13" customWidth="1"/>
    <col min="5386" max="5386" width="12.85546875" style="13" customWidth="1"/>
    <col min="5387" max="5387" width="34.42578125" style="13" customWidth="1"/>
    <col min="5388" max="5388" width="19.28515625" style="13" customWidth="1"/>
    <col min="5389" max="5632" width="9.140625" style="13"/>
    <col min="5633" max="5633" width="22.7109375" style="13" customWidth="1"/>
    <col min="5634" max="5634" width="45.140625" style="13" customWidth="1"/>
    <col min="5635" max="5635" width="12" style="13" customWidth="1"/>
    <col min="5636" max="5636" width="13.7109375" style="13" customWidth="1"/>
    <col min="5637" max="5637" width="14.7109375" style="13" bestFit="1" customWidth="1"/>
    <col min="5638" max="5638" width="14.85546875" style="13" customWidth="1"/>
    <col min="5639" max="5639" width="17.5703125" style="13" customWidth="1"/>
    <col min="5640" max="5640" width="12.42578125" style="13" customWidth="1"/>
    <col min="5641" max="5641" width="16.7109375" style="13" customWidth="1"/>
    <col min="5642" max="5642" width="12.85546875" style="13" customWidth="1"/>
    <col min="5643" max="5643" width="34.42578125" style="13" customWidth="1"/>
    <col min="5644" max="5644" width="19.28515625" style="13" customWidth="1"/>
    <col min="5645" max="5888" width="9.140625" style="13"/>
    <col min="5889" max="5889" width="22.7109375" style="13" customWidth="1"/>
    <col min="5890" max="5890" width="45.140625" style="13" customWidth="1"/>
    <col min="5891" max="5891" width="12" style="13" customWidth="1"/>
    <col min="5892" max="5892" width="13.7109375" style="13" customWidth="1"/>
    <col min="5893" max="5893" width="14.7109375" style="13" bestFit="1" customWidth="1"/>
    <col min="5894" max="5894" width="14.85546875" style="13" customWidth="1"/>
    <col min="5895" max="5895" width="17.5703125" style="13" customWidth="1"/>
    <col min="5896" max="5896" width="12.42578125" style="13" customWidth="1"/>
    <col min="5897" max="5897" width="16.7109375" style="13" customWidth="1"/>
    <col min="5898" max="5898" width="12.85546875" style="13" customWidth="1"/>
    <col min="5899" max="5899" width="34.42578125" style="13" customWidth="1"/>
    <col min="5900" max="5900" width="19.28515625" style="13" customWidth="1"/>
    <col min="5901" max="6144" width="9.140625" style="13"/>
    <col min="6145" max="6145" width="22.7109375" style="13" customWidth="1"/>
    <col min="6146" max="6146" width="45.140625" style="13" customWidth="1"/>
    <col min="6147" max="6147" width="12" style="13" customWidth="1"/>
    <col min="6148" max="6148" width="13.7109375" style="13" customWidth="1"/>
    <col min="6149" max="6149" width="14.7109375" style="13" bestFit="1" customWidth="1"/>
    <col min="6150" max="6150" width="14.85546875" style="13" customWidth="1"/>
    <col min="6151" max="6151" width="17.5703125" style="13" customWidth="1"/>
    <col min="6152" max="6152" width="12.42578125" style="13" customWidth="1"/>
    <col min="6153" max="6153" width="16.7109375" style="13" customWidth="1"/>
    <col min="6154" max="6154" width="12.85546875" style="13" customWidth="1"/>
    <col min="6155" max="6155" width="34.42578125" style="13" customWidth="1"/>
    <col min="6156" max="6156" width="19.28515625" style="13" customWidth="1"/>
    <col min="6157" max="6400" width="9.140625" style="13"/>
    <col min="6401" max="6401" width="22.7109375" style="13" customWidth="1"/>
    <col min="6402" max="6402" width="45.140625" style="13" customWidth="1"/>
    <col min="6403" max="6403" width="12" style="13" customWidth="1"/>
    <col min="6404" max="6404" width="13.7109375" style="13" customWidth="1"/>
    <col min="6405" max="6405" width="14.7109375" style="13" bestFit="1" customWidth="1"/>
    <col min="6406" max="6406" width="14.85546875" style="13" customWidth="1"/>
    <col min="6407" max="6407" width="17.5703125" style="13" customWidth="1"/>
    <col min="6408" max="6408" width="12.42578125" style="13" customWidth="1"/>
    <col min="6409" max="6409" width="16.7109375" style="13" customWidth="1"/>
    <col min="6410" max="6410" width="12.85546875" style="13" customWidth="1"/>
    <col min="6411" max="6411" width="34.42578125" style="13" customWidth="1"/>
    <col min="6412" max="6412" width="19.28515625" style="13" customWidth="1"/>
    <col min="6413" max="6656" width="9.140625" style="13"/>
    <col min="6657" max="6657" width="22.7109375" style="13" customWidth="1"/>
    <col min="6658" max="6658" width="45.140625" style="13" customWidth="1"/>
    <col min="6659" max="6659" width="12" style="13" customWidth="1"/>
    <col min="6660" max="6660" width="13.7109375" style="13" customWidth="1"/>
    <col min="6661" max="6661" width="14.7109375" style="13" bestFit="1" customWidth="1"/>
    <col min="6662" max="6662" width="14.85546875" style="13" customWidth="1"/>
    <col min="6663" max="6663" width="17.5703125" style="13" customWidth="1"/>
    <col min="6664" max="6664" width="12.42578125" style="13" customWidth="1"/>
    <col min="6665" max="6665" width="16.7109375" style="13" customWidth="1"/>
    <col min="6666" max="6666" width="12.85546875" style="13" customWidth="1"/>
    <col min="6667" max="6667" width="34.42578125" style="13" customWidth="1"/>
    <col min="6668" max="6668" width="19.28515625" style="13" customWidth="1"/>
    <col min="6669" max="6912" width="9.140625" style="13"/>
    <col min="6913" max="6913" width="22.7109375" style="13" customWidth="1"/>
    <col min="6914" max="6914" width="45.140625" style="13" customWidth="1"/>
    <col min="6915" max="6915" width="12" style="13" customWidth="1"/>
    <col min="6916" max="6916" width="13.7109375" style="13" customWidth="1"/>
    <col min="6917" max="6917" width="14.7109375" style="13" bestFit="1" customWidth="1"/>
    <col min="6918" max="6918" width="14.85546875" style="13" customWidth="1"/>
    <col min="6919" max="6919" width="17.5703125" style="13" customWidth="1"/>
    <col min="6920" max="6920" width="12.42578125" style="13" customWidth="1"/>
    <col min="6921" max="6921" width="16.7109375" style="13" customWidth="1"/>
    <col min="6922" max="6922" width="12.85546875" style="13" customWidth="1"/>
    <col min="6923" max="6923" width="34.42578125" style="13" customWidth="1"/>
    <col min="6924" max="6924" width="19.28515625" style="13" customWidth="1"/>
    <col min="6925" max="7168" width="9.140625" style="13"/>
    <col min="7169" max="7169" width="22.7109375" style="13" customWidth="1"/>
    <col min="7170" max="7170" width="45.140625" style="13" customWidth="1"/>
    <col min="7171" max="7171" width="12" style="13" customWidth="1"/>
    <col min="7172" max="7172" width="13.7109375" style="13" customWidth="1"/>
    <col min="7173" max="7173" width="14.7109375" style="13" bestFit="1" customWidth="1"/>
    <col min="7174" max="7174" width="14.85546875" style="13" customWidth="1"/>
    <col min="7175" max="7175" width="17.5703125" style="13" customWidth="1"/>
    <col min="7176" max="7176" width="12.42578125" style="13" customWidth="1"/>
    <col min="7177" max="7177" width="16.7109375" style="13" customWidth="1"/>
    <col min="7178" max="7178" width="12.85546875" style="13" customWidth="1"/>
    <col min="7179" max="7179" width="34.42578125" style="13" customWidth="1"/>
    <col min="7180" max="7180" width="19.28515625" style="13" customWidth="1"/>
    <col min="7181" max="7424" width="9.140625" style="13"/>
    <col min="7425" max="7425" width="22.7109375" style="13" customWidth="1"/>
    <col min="7426" max="7426" width="45.140625" style="13" customWidth="1"/>
    <col min="7427" max="7427" width="12" style="13" customWidth="1"/>
    <col min="7428" max="7428" width="13.7109375" style="13" customWidth="1"/>
    <col min="7429" max="7429" width="14.7109375" style="13" bestFit="1" customWidth="1"/>
    <col min="7430" max="7430" width="14.85546875" style="13" customWidth="1"/>
    <col min="7431" max="7431" width="17.5703125" style="13" customWidth="1"/>
    <col min="7432" max="7432" width="12.42578125" style="13" customWidth="1"/>
    <col min="7433" max="7433" width="16.7109375" style="13" customWidth="1"/>
    <col min="7434" max="7434" width="12.85546875" style="13" customWidth="1"/>
    <col min="7435" max="7435" width="34.42578125" style="13" customWidth="1"/>
    <col min="7436" max="7436" width="19.28515625" style="13" customWidth="1"/>
    <col min="7437" max="7680" width="9.140625" style="13"/>
    <col min="7681" max="7681" width="22.7109375" style="13" customWidth="1"/>
    <col min="7682" max="7682" width="45.140625" style="13" customWidth="1"/>
    <col min="7683" max="7683" width="12" style="13" customWidth="1"/>
    <col min="7684" max="7684" width="13.7109375" style="13" customWidth="1"/>
    <col min="7685" max="7685" width="14.7109375" style="13" bestFit="1" customWidth="1"/>
    <col min="7686" max="7686" width="14.85546875" style="13" customWidth="1"/>
    <col min="7687" max="7687" width="17.5703125" style="13" customWidth="1"/>
    <col min="7688" max="7688" width="12.42578125" style="13" customWidth="1"/>
    <col min="7689" max="7689" width="16.7109375" style="13" customWidth="1"/>
    <col min="7690" max="7690" width="12.85546875" style="13" customWidth="1"/>
    <col min="7691" max="7691" width="34.42578125" style="13" customWidth="1"/>
    <col min="7692" max="7692" width="19.28515625" style="13" customWidth="1"/>
    <col min="7693" max="7936" width="9.140625" style="13"/>
    <col min="7937" max="7937" width="22.7109375" style="13" customWidth="1"/>
    <col min="7938" max="7938" width="45.140625" style="13" customWidth="1"/>
    <col min="7939" max="7939" width="12" style="13" customWidth="1"/>
    <col min="7940" max="7940" width="13.7109375" style="13" customWidth="1"/>
    <col min="7941" max="7941" width="14.7109375" style="13" bestFit="1" customWidth="1"/>
    <col min="7942" max="7942" width="14.85546875" style="13" customWidth="1"/>
    <col min="7943" max="7943" width="17.5703125" style="13" customWidth="1"/>
    <col min="7944" max="7944" width="12.42578125" style="13" customWidth="1"/>
    <col min="7945" max="7945" width="16.7109375" style="13" customWidth="1"/>
    <col min="7946" max="7946" width="12.85546875" style="13" customWidth="1"/>
    <col min="7947" max="7947" width="34.42578125" style="13" customWidth="1"/>
    <col min="7948" max="7948" width="19.28515625" style="13" customWidth="1"/>
    <col min="7949" max="8192" width="9.140625" style="13"/>
    <col min="8193" max="8193" width="22.7109375" style="13" customWidth="1"/>
    <col min="8194" max="8194" width="45.140625" style="13" customWidth="1"/>
    <col min="8195" max="8195" width="12" style="13" customWidth="1"/>
    <col min="8196" max="8196" width="13.7109375" style="13" customWidth="1"/>
    <col min="8197" max="8197" width="14.7109375" style="13" bestFit="1" customWidth="1"/>
    <col min="8198" max="8198" width="14.85546875" style="13" customWidth="1"/>
    <col min="8199" max="8199" width="17.5703125" style="13" customWidth="1"/>
    <col min="8200" max="8200" width="12.42578125" style="13" customWidth="1"/>
    <col min="8201" max="8201" width="16.7109375" style="13" customWidth="1"/>
    <col min="8202" max="8202" width="12.85546875" style="13" customWidth="1"/>
    <col min="8203" max="8203" width="34.42578125" style="13" customWidth="1"/>
    <col min="8204" max="8204" width="19.28515625" style="13" customWidth="1"/>
    <col min="8205" max="8448" width="9.140625" style="13"/>
    <col min="8449" max="8449" width="22.7109375" style="13" customWidth="1"/>
    <col min="8450" max="8450" width="45.140625" style="13" customWidth="1"/>
    <col min="8451" max="8451" width="12" style="13" customWidth="1"/>
    <col min="8452" max="8452" width="13.7109375" style="13" customWidth="1"/>
    <col min="8453" max="8453" width="14.7109375" style="13" bestFit="1" customWidth="1"/>
    <col min="8454" max="8454" width="14.85546875" style="13" customWidth="1"/>
    <col min="8455" max="8455" width="17.5703125" style="13" customWidth="1"/>
    <col min="8456" max="8456" width="12.42578125" style="13" customWidth="1"/>
    <col min="8457" max="8457" width="16.7109375" style="13" customWidth="1"/>
    <col min="8458" max="8458" width="12.85546875" style="13" customWidth="1"/>
    <col min="8459" max="8459" width="34.42578125" style="13" customWidth="1"/>
    <col min="8460" max="8460" width="19.28515625" style="13" customWidth="1"/>
    <col min="8461" max="8704" width="9.140625" style="13"/>
    <col min="8705" max="8705" width="22.7109375" style="13" customWidth="1"/>
    <col min="8706" max="8706" width="45.140625" style="13" customWidth="1"/>
    <col min="8707" max="8707" width="12" style="13" customWidth="1"/>
    <col min="8708" max="8708" width="13.7109375" style="13" customWidth="1"/>
    <col min="8709" max="8709" width="14.7109375" style="13" bestFit="1" customWidth="1"/>
    <col min="8710" max="8710" width="14.85546875" style="13" customWidth="1"/>
    <col min="8711" max="8711" width="17.5703125" style="13" customWidth="1"/>
    <col min="8712" max="8712" width="12.42578125" style="13" customWidth="1"/>
    <col min="8713" max="8713" width="16.7109375" style="13" customWidth="1"/>
    <col min="8714" max="8714" width="12.85546875" style="13" customWidth="1"/>
    <col min="8715" max="8715" width="34.42578125" style="13" customWidth="1"/>
    <col min="8716" max="8716" width="19.28515625" style="13" customWidth="1"/>
    <col min="8717" max="8960" width="9.140625" style="13"/>
    <col min="8961" max="8961" width="22.7109375" style="13" customWidth="1"/>
    <col min="8962" max="8962" width="45.140625" style="13" customWidth="1"/>
    <col min="8963" max="8963" width="12" style="13" customWidth="1"/>
    <col min="8964" max="8964" width="13.7109375" style="13" customWidth="1"/>
    <col min="8965" max="8965" width="14.7109375" style="13" bestFit="1" customWidth="1"/>
    <col min="8966" max="8966" width="14.85546875" style="13" customWidth="1"/>
    <col min="8967" max="8967" width="17.5703125" style="13" customWidth="1"/>
    <col min="8968" max="8968" width="12.42578125" style="13" customWidth="1"/>
    <col min="8969" max="8969" width="16.7109375" style="13" customWidth="1"/>
    <col min="8970" max="8970" width="12.85546875" style="13" customWidth="1"/>
    <col min="8971" max="8971" width="34.42578125" style="13" customWidth="1"/>
    <col min="8972" max="8972" width="19.28515625" style="13" customWidth="1"/>
    <col min="8973" max="9216" width="9.140625" style="13"/>
    <col min="9217" max="9217" width="22.7109375" style="13" customWidth="1"/>
    <col min="9218" max="9218" width="45.140625" style="13" customWidth="1"/>
    <col min="9219" max="9219" width="12" style="13" customWidth="1"/>
    <col min="9220" max="9220" width="13.7109375" style="13" customWidth="1"/>
    <col min="9221" max="9221" width="14.7109375" style="13" bestFit="1" customWidth="1"/>
    <col min="9222" max="9222" width="14.85546875" style="13" customWidth="1"/>
    <col min="9223" max="9223" width="17.5703125" style="13" customWidth="1"/>
    <col min="9224" max="9224" width="12.42578125" style="13" customWidth="1"/>
    <col min="9225" max="9225" width="16.7109375" style="13" customWidth="1"/>
    <col min="9226" max="9226" width="12.85546875" style="13" customWidth="1"/>
    <col min="9227" max="9227" width="34.42578125" style="13" customWidth="1"/>
    <col min="9228" max="9228" width="19.28515625" style="13" customWidth="1"/>
    <col min="9229" max="9472" width="9.140625" style="13"/>
    <col min="9473" max="9473" width="22.7109375" style="13" customWidth="1"/>
    <col min="9474" max="9474" width="45.140625" style="13" customWidth="1"/>
    <col min="9475" max="9475" width="12" style="13" customWidth="1"/>
    <col min="9476" max="9476" width="13.7109375" style="13" customWidth="1"/>
    <col min="9477" max="9477" width="14.7109375" style="13" bestFit="1" customWidth="1"/>
    <col min="9478" max="9478" width="14.85546875" style="13" customWidth="1"/>
    <col min="9479" max="9479" width="17.5703125" style="13" customWidth="1"/>
    <col min="9480" max="9480" width="12.42578125" style="13" customWidth="1"/>
    <col min="9481" max="9481" width="16.7109375" style="13" customWidth="1"/>
    <col min="9482" max="9482" width="12.85546875" style="13" customWidth="1"/>
    <col min="9483" max="9483" width="34.42578125" style="13" customWidth="1"/>
    <col min="9484" max="9484" width="19.28515625" style="13" customWidth="1"/>
    <col min="9485" max="9728" width="9.140625" style="13"/>
    <col min="9729" max="9729" width="22.7109375" style="13" customWidth="1"/>
    <col min="9730" max="9730" width="45.140625" style="13" customWidth="1"/>
    <col min="9731" max="9731" width="12" style="13" customWidth="1"/>
    <col min="9732" max="9732" width="13.7109375" style="13" customWidth="1"/>
    <col min="9733" max="9733" width="14.7109375" style="13" bestFit="1" customWidth="1"/>
    <col min="9734" max="9734" width="14.85546875" style="13" customWidth="1"/>
    <col min="9735" max="9735" width="17.5703125" style="13" customWidth="1"/>
    <col min="9736" max="9736" width="12.42578125" style="13" customWidth="1"/>
    <col min="9737" max="9737" width="16.7109375" style="13" customWidth="1"/>
    <col min="9738" max="9738" width="12.85546875" style="13" customWidth="1"/>
    <col min="9739" max="9739" width="34.42578125" style="13" customWidth="1"/>
    <col min="9740" max="9740" width="19.28515625" style="13" customWidth="1"/>
    <col min="9741" max="9984" width="9.140625" style="13"/>
    <col min="9985" max="9985" width="22.7109375" style="13" customWidth="1"/>
    <col min="9986" max="9986" width="45.140625" style="13" customWidth="1"/>
    <col min="9987" max="9987" width="12" style="13" customWidth="1"/>
    <col min="9988" max="9988" width="13.7109375" style="13" customWidth="1"/>
    <col min="9989" max="9989" width="14.7109375" style="13" bestFit="1" customWidth="1"/>
    <col min="9990" max="9990" width="14.85546875" style="13" customWidth="1"/>
    <col min="9991" max="9991" width="17.5703125" style="13" customWidth="1"/>
    <col min="9992" max="9992" width="12.42578125" style="13" customWidth="1"/>
    <col min="9993" max="9993" width="16.7109375" style="13" customWidth="1"/>
    <col min="9994" max="9994" width="12.85546875" style="13" customWidth="1"/>
    <col min="9995" max="9995" width="34.42578125" style="13" customWidth="1"/>
    <col min="9996" max="9996" width="19.28515625" style="13" customWidth="1"/>
    <col min="9997" max="10240" width="9.140625" style="13"/>
    <col min="10241" max="10241" width="22.7109375" style="13" customWidth="1"/>
    <col min="10242" max="10242" width="45.140625" style="13" customWidth="1"/>
    <col min="10243" max="10243" width="12" style="13" customWidth="1"/>
    <col min="10244" max="10244" width="13.7109375" style="13" customWidth="1"/>
    <col min="10245" max="10245" width="14.7109375" style="13" bestFit="1" customWidth="1"/>
    <col min="10246" max="10246" width="14.85546875" style="13" customWidth="1"/>
    <col min="10247" max="10247" width="17.5703125" style="13" customWidth="1"/>
    <col min="10248" max="10248" width="12.42578125" style="13" customWidth="1"/>
    <col min="10249" max="10249" width="16.7109375" style="13" customWidth="1"/>
    <col min="10250" max="10250" width="12.85546875" style="13" customWidth="1"/>
    <col min="10251" max="10251" width="34.42578125" style="13" customWidth="1"/>
    <col min="10252" max="10252" width="19.28515625" style="13" customWidth="1"/>
    <col min="10253" max="10496" width="9.140625" style="13"/>
    <col min="10497" max="10497" width="22.7109375" style="13" customWidth="1"/>
    <col min="10498" max="10498" width="45.140625" style="13" customWidth="1"/>
    <col min="10499" max="10499" width="12" style="13" customWidth="1"/>
    <col min="10500" max="10500" width="13.7109375" style="13" customWidth="1"/>
    <col min="10501" max="10501" width="14.7109375" style="13" bestFit="1" customWidth="1"/>
    <col min="10502" max="10502" width="14.85546875" style="13" customWidth="1"/>
    <col min="10503" max="10503" width="17.5703125" style="13" customWidth="1"/>
    <col min="10504" max="10504" width="12.42578125" style="13" customWidth="1"/>
    <col min="10505" max="10505" width="16.7109375" style="13" customWidth="1"/>
    <col min="10506" max="10506" width="12.85546875" style="13" customWidth="1"/>
    <col min="10507" max="10507" width="34.42578125" style="13" customWidth="1"/>
    <col min="10508" max="10508" width="19.28515625" style="13" customWidth="1"/>
    <col min="10509" max="10752" width="9.140625" style="13"/>
    <col min="10753" max="10753" width="22.7109375" style="13" customWidth="1"/>
    <col min="10754" max="10754" width="45.140625" style="13" customWidth="1"/>
    <col min="10755" max="10755" width="12" style="13" customWidth="1"/>
    <col min="10756" max="10756" width="13.7109375" style="13" customWidth="1"/>
    <col min="10757" max="10757" width="14.7109375" style="13" bestFit="1" customWidth="1"/>
    <col min="10758" max="10758" width="14.85546875" style="13" customWidth="1"/>
    <col min="10759" max="10759" width="17.5703125" style="13" customWidth="1"/>
    <col min="10760" max="10760" width="12.42578125" style="13" customWidth="1"/>
    <col min="10761" max="10761" width="16.7109375" style="13" customWidth="1"/>
    <col min="10762" max="10762" width="12.85546875" style="13" customWidth="1"/>
    <col min="10763" max="10763" width="34.42578125" style="13" customWidth="1"/>
    <col min="10764" max="10764" width="19.28515625" style="13" customWidth="1"/>
    <col min="10765" max="11008" width="9.140625" style="13"/>
    <col min="11009" max="11009" width="22.7109375" style="13" customWidth="1"/>
    <col min="11010" max="11010" width="45.140625" style="13" customWidth="1"/>
    <col min="11011" max="11011" width="12" style="13" customWidth="1"/>
    <col min="11012" max="11012" width="13.7109375" style="13" customWidth="1"/>
    <col min="11013" max="11013" width="14.7109375" style="13" bestFit="1" customWidth="1"/>
    <col min="11014" max="11014" width="14.85546875" style="13" customWidth="1"/>
    <col min="11015" max="11015" width="17.5703125" style="13" customWidth="1"/>
    <col min="11016" max="11016" width="12.42578125" style="13" customWidth="1"/>
    <col min="11017" max="11017" width="16.7109375" style="13" customWidth="1"/>
    <col min="11018" max="11018" width="12.85546875" style="13" customWidth="1"/>
    <col min="11019" max="11019" width="34.42578125" style="13" customWidth="1"/>
    <col min="11020" max="11020" width="19.28515625" style="13" customWidth="1"/>
    <col min="11021" max="11264" width="9.140625" style="13"/>
    <col min="11265" max="11265" width="22.7109375" style="13" customWidth="1"/>
    <col min="11266" max="11266" width="45.140625" style="13" customWidth="1"/>
    <col min="11267" max="11267" width="12" style="13" customWidth="1"/>
    <col min="11268" max="11268" width="13.7109375" style="13" customWidth="1"/>
    <col min="11269" max="11269" width="14.7109375" style="13" bestFit="1" customWidth="1"/>
    <col min="11270" max="11270" width="14.85546875" style="13" customWidth="1"/>
    <col min="11271" max="11271" width="17.5703125" style="13" customWidth="1"/>
    <col min="11272" max="11272" width="12.42578125" style="13" customWidth="1"/>
    <col min="11273" max="11273" width="16.7109375" style="13" customWidth="1"/>
    <col min="11274" max="11274" width="12.85546875" style="13" customWidth="1"/>
    <col min="11275" max="11275" width="34.42578125" style="13" customWidth="1"/>
    <col min="11276" max="11276" width="19.28515625" style="13" customWidth="1"/>
    <col min="11277" max="11520" width="9.140625" style="13"/>
    <col min="11521" max="11521" width="22.7109375" style="13" customWidth="1"/>
    <col min="11522" max="11522" width="45.140625" style="13" customWidth="1"/>
    <col min="11523" max="11523" width="12" style="13" customWidth="1"/>
    <col min="11524" max="11524" width="13.7109375" style="13" customWidth="1"/>
    <col min="11525" max="11525" width="14.7109375" style="13" bestFit="1" customWidth="1"/>
    <col min="11526" max="11526" width="14.85546875" style="13" customWidth="1"/>
    <col min="11527" max="11527" width="17.5703125" style="13" customWidth="1"/>
    <col min="11528" max="11528" width="12.42578125" style="13" customWidth="1"/>
    <col min="11529" max="11529" width="16.7109375" style="13" customWidth="1"/>
    <col min="11530" max="11530" width="12.85546875" style="13" customWidth="1"/>
    <col min="11531" max="11531" width="34.42578125" style="13" customWidth="1"/>
    <col min="11532" max="11532" width="19.28515625" style="13" customWidth="1"/>
    <col min="11533" max="11776" width="9.140625" style="13"/>
    <col min="11777" max="11777" width="22.7109375" style="13" customWidth="1"/>
    <col min="11778" max="11778" width="45.140625" style="13" customWidth="1"/>
    <col min="11779" max="11779" width="12" style="13" customWidth="1"/>
    <col min="11780" max="11780" width="13.7109375" style="13" customWidth="1"/>
    <col min="11781" max="11781" width="14.7109375" style="13" bestFit="1" customWidth="1"/>
    <col min="11782" max="11782" width="14.85546875" style="13" customWidth="1"/>
    <col min="11783" max="11783" width="17.5703125" style="13" customWidth="1"/>
    <col min="11784" max="11784" width="12.42578125" style="13" customWidth="1"/>
    <col min="11785" max="11785" width="16.7109375" style="13" customWidth="1"/>
    <col min="11786" max="11786" width="12.85546875" style="13" customWidth="1"/>
    <col min="11787" max="11787" width="34.42578125" style="13" customWidth="1"/>
    <col min="11788" max="11788" width="19.28515625" style="13" customWidth="1"/>
    <col min="11789" max="12032" width="9.140625" style="13"/>
    <col min="12033" max="12033" width="22.7109375" style="13" customWidth="1"/>
    <col min="12034" max="12034" width="45.140625" style="13" customWidth="1"/>
    <col min="12035" max="12035" width="12" style="13" customWidth="1"/>
    <col min="12036" max="12036" width="13.7109375" style="13" customWidth="1"/>
    <col min="12037" max="12037" width="14.7109375" style="13" bestFit="1" customWidth="1"/>
    <col min="12038" max="12038" width="14.85546875" style="13" customWidth="1"/>
    <col min="12039" max="12039" width="17.5703125" style="13" customWidth="1"/>
    <col min="12040" max="12040" width="12.42578125" style="13" customWidth="1"/>
    <col min="12041" max="12041" width="16.7109375" style="13" customWidth="1"/>
    <col min="12042" max="12042" width="12.85546875" style="13" customWidth="1"/>
    <col min="12043" max="12043" width="34.42578125" style="13" customWidth="1"/>
    <col min="12044" max="12044" width="19.28515625" style="13" customWidth="1"/>
    <col min="12045" max="12288" width="9.140625" style="13"/>
    <col min="12289" max="12289" width="22.7109375" style="13" customWidth="1"/>
    <col min="12290" max="12290" width="45.140625" style="13" customWidth="1"/>
    <col min="12291" max="12291" width="12" style="13" customWidth="1"/>
    <col min="12292" max="12292" width="13.7109375" style="13" customWidth="1"/>
    <col min="12293" max="12293" width="14.7109375" style="13" bestFit="1" customWidth="1"/>
    <col min="12294" max="12294" width="14.85546875" style="13" customWidth="1"/>
    <col min="12295" max="12295" width="17.5703125" style="13" customWidth="1"/>
    <col min="12296" max="12296" width="12.42578125" style="13" customWidth="1"/>
    <col min="12297" max="12297" width="16.7109375" style="13" customWidth="1"/>
    <col min="12298" max="12298" width="12.85546875" style="13" customWidth="1"/>
    <col min="12299" max="12299" width="34.42578125" style="13" customWidth="1"/>
    <col min="12300" max="12300" width="19.28515625" style="13" customWidth="1"/>
    <col min="12301" max="12544" width="9.140625" style="13"/>
    <col min="12545" max="12545" width="22.7109375" style="13" customWidth="1"/>
    <col min="12546" max="12546" width="45.140625" style="13" customWidth="1"/>
    <col min="12547" max="12547" width="12" style="13" customWidth="1"/>
    <col min="12548" max="12548" width="13.7109375" style="13" customWidth="1"/>
    <col min="12549" max="12549" width="14.7109375" style="13" bestFit="1" customWidth="1"/>
    <col min="12550" max="12550" width="14.85546875" style="13" customWidth="1"/>
    <col min="12551" max="12551" width="17.5703125" style="13" customWidth="1"/>
    <col min="12552" max="12552" width="12.42578125" style="13" customWidth="1"/>
    <col min="12553" max="12553" width="16.7109375" style="13" customWidth="1"/>
    <col min="12554" max="12554" width="12.85546875" style="13" customWidth="1"/>
    <col min="12555" max="12555" width="34.42578125" style="13" customWidth="1"/>
    <col min="12556" max="12556" width="19.28515625" style="13" customWidth="1"/>
    <col min="12557" max="12800" width="9.140625" style="13"/>
    <col min="12801" max="12801" width="22.7109375" style="13" customWidth="1"/>
    <col min="12802" max="12802" width="45.140625" style="13" customWidth="1"/>
    <col min="12803" max="12803" width="12" style="13" customWidth="1"/>
    <col min="12804" max="12804" width="13.7109375" style="13" customWidth="1"/>
    <col min="12805" max="12805" width="14.7109375" style="13" bestFit="1" customWidth="1"/>
    <col min="12806" max="12806" width="14.85546875" style="13" customWidth="1"/>
    <col min="12807" max="12807" width="17.5703125" style="13" customWidth="1"/>
    <col min="12808" max="12808" width="12.42578125" style="13" customWidth="1"/>
    <col min="12809" max="12809" width="16.7109375" style="13" customWidth="1"/>
    <col min="12810" max="12810" width="12.85546875" style="13" customWidth="1"/>
    <col min="12811" max="12811" width="34.42578125" style="13" customWidth="1"/>
    <col min="12812" max="12812" width="19.28515625" style="13" customWidth="1"/>
    <col min="12813" max="13056" width="9.140625" style="13"/>
    <col min="13057" max="13057" width="22.7109375" style="13" customWidth="1"/>
    <col min="13058" max="13058" width="45.140625" style="13" customWidth="1"/>
    <col min="13059" max="13059" width="12" style="13" customWidth="1"/>
    <col min="13060" max="13060" width="13.7109375" style="13" customWidth="1"/>
    <col min="13061" max="13061" width="14.7109375" style="13" bestFit="1" customWidth="1"/>
    <col min="13062" max="13062" width="14.85546875" style="13" customWidth="1"/>
    <col min="13063" max="13063" width="17.5703125" style="13" customWidth="1"/>
    <col min="13064" max="13064" width="12.42578125" style="13" customWidth="1"/>
    <col min="13065" max="13065" width="16.7109375" style="13" customWidth="1"/>
    <col min="13066" max="13066" width="12.85546875" style="13" customWidth="1"/>
    <col min="13067" max="13067" width="34.42578125" style="13" customWidth="1"/>
    <col min="13068" max="13068" width="19.28515625" style="13" customWidth="1"/>
    <col min="13069" max="13312" width="9.140625" style="13"/>
    <col min="13313" max="13313" width="22.7109375" style="13" customWidth="1"/>
    <col min="13314" max="13314" width="45.140625" style="13" customWidth="1"/>
    <col min="13315" max="13315" width="12" style="13" customWidth="1"/>
    <col min="13316" max="13316" width="13.7109375" style="13" customWidth="1"/>
    <col min="13317" max="13317" width="14.7109375" style="13" bestFit="1" customWidth="1"/>
    <col min="13318" max="13318" width="14.85546875" style="13" customWidth="1"/>
    <col min="13319" max="13319" width="17.5703125" style="13" customWidth="1"/>
    <col min="13320" max="13320" width="12.42578125" style="13" customWidth="1"/>
    <col min="13321" max="13321" width="16.7109375" style="13" customWidth="1"/>
    <col min="13322" max="13322" width="12.85546875" style="13" customWidth="1"/>
    <col min="13323" max="13323" width="34.42578125" style="13" customWidth="1"/>
    <col min="13324" max="13324" width="19.28515625" style="13" customWidth="1"/>
    <col min="13325" max="13568" width="9.140625" style="13"/>
    <col min="13569" max="13569" width="22.7109375" style="13" customWidth="1"/>
    <col min="13570" max="13570" width="45.140625" style="13" customWidth="1"/>
    <col min="13571" max="13571" width="12" style="13" customWidth="1"/>
    <col min="13572" max="13572" width="13.7109375" style="13" customWidth="1"/>
    <col min="13573" max="13573" width="14.7109375" style="13" bestFit="1" customWidth="1"/>
    <col min="13574" max="13574" width="14.85546875" style="13" customWidth="1"/>
    <col min="13575" max="13575" width="17.5703125" style="13" customWidth="1"/>
    <col min="13576" max="13576" width="12.42578125" style="13" customWidth="1"/>
    <col min="13577" max="13577" width="16.7109375" style="13" customWidth="1"/>
    <col min="13578" max="13578" width="12.85546875" style="13" customWidth="1"/>
    <col min="13579" max="13579" width="34.42578125" style="13" customWidth="1"/>
    <col min="13580" max="13580" width="19.28515625" style="13" customWidth="1"/>
    <col min="13581" max="13824" width="9.140625" style="13"/>
    <col min="13825" max="13825" width="22.7109375" style="13" customWidth="1"/>
    <col min="13826" max="13826" width="45.140625" style="13" customWidth="1"/>
    <col min="13827" max="13827" width="12" style="13" customWidth="1"/>
    <col min="13828" max="13828" width="13.7109375" style="13" customWidth="1"/>
    <col min="13829" max="13829" width="14.7109375" style="13" bestFit="1" customWidth="1"/>
    <col min="13830" max="13830" width="14.85546875" style="13" customWidth="1"/>
    <col min="13831" max="13831" width="17.5703125" style="13" customWidth="1"/>
    <col min="13832" max="13832" width="12.42578125" style="13" customWidth="1"/>
    <col min="13833" max="13833" width="16.7109375" style="13" customWidth="1"/>
    <col min="13834" max="13834" width="12.85546875" style="13" customWidth="1"/>
    <col min="13835" max="13835" width="34.42578125" style="13" customWidth="1"/>
    <col min="13836" max="13836" width="19.28515625" style="13" customWidth="1"/>
    <col min="13837" max="14080" width="9.140625" style="13"/>
    <col min="14081" max="14081" width="22.7109375" style="13" customWidth="1"/>
    <col min="14082" max="14082" width="45.140625" style="13" customWidth="1"/>
    <col min="14083" max="14083" width="12" style="13" customWidth="1"/>
    <col min="14084" max="14084" width="13.7109375" style="13" customWidth="1"/>
    <col min="14085" max="14085" width="14.7109375" style="13" bestFit="1" customWidth="1"/>
    <col min="14086" max="14086" width="14.85546875" style="13" customWidth="1"/>
    <col min="14087" max="14087" width="17.5703125" style="13" customWidth="1"/>
    <col min="14088" max="14088" width="12.42578125" style="13" customWidth="1"/>
    <col min="14089" max="14089" width="16.7109375" style="13" customWidth="1"/>
    <col min="14090" max="14090" width="12.85546875" style="13" customWidth="1"/>
    <col min="14091" max="14091" width="34.42578125" style="13" customWidth="1"/>
    <col min="14092" max="14092" width="19.28515625" style="13" customWidth="1"/>
    <col min="14093" max="14336" width="9.140625" style="13"/>
    <col min="14337" max="14337" width="22.7109375" style="13" customWidth="1"/>
    <col min="14338" max="14338" width="45.140625" style="13" customWidth="1"/>
    <col min="14339" max="14339" width="12" style="13" customWidth="1"/>
    <col min="14340" max="14340" width="13.7109375" style="13" customWidth="1"/>
    <col min="14341" max="14341" width="14.7109375" style="13" bestFit="1" customWidth="1"/>
    <col min="14342" max="14342" width="14.85546875" style="13" customWidth="1"/>
    <col min="14343" max="14343" width="17.5703125" style="13" customWidth="1"/>
    <col min="14344" max="14344" width="12.42578125" style="13" customWidth="1"/>
    <col min="14345" max="14345" width="16.7109375" style="13" customWidth="1"/>
    <col min="14346" max="14346" width="12.85546875" style="13" customWidth="1"/>
    <col min="14347" max="14347" width="34.42578125" style="13" customWidth="1"/>
    <col min="14348" max="14348" width="19.28515625" style="13" customWidth="1"/>
    <col min="14349" max="14592" width="9.140625" style="13"/>
    <col min="14593" max="14593" width="22.7109375" style="13" customWidth="1"/>
    <col min="14594" max="14594" width="45.140625" style="13" customWidth="1"/>
    <col min="14595" max="14595" width="12" style="13" customWidth="1"/>
    <col min="14596" max="14596" width="13.7109375" style="13" customWidth="1"/>
    <col min="14597" max="14597" width="14.7109375" style="13" bestFit="1" customWidth="1"/>
    <col min="14598" max="14598" width="14.85546875" style="13" customWidth="1"/>
    <col min="14599" max="14599" width="17.5703125" style="13" customWidth="1"/>
    <col min="14600" max="14600" width="12.42578125" style="13" customWidth="1"/>
    <col min="14601" max="14601" width="16.7109375" style="13" customWidth="1"/>
    <col min="14602" max="14602" width="12.85546875" style="13" customWidth="1"/>
    <col min="14603" max="14603" width="34.42578125" style="13" customWidth="1"/>
    <col min="14604" max="14604" width="19.28515625" style="13" customWidth="1"/>
    <col min="14605" max="14848" width="9.140625" style="13"/>
    <col min="14849" max="14849" width="22.7109375" style="13" customWidth="1"/>
    <col min="14850" max="14850" width="45.140625" style="13" customWidth="1"/>
    <col min="14851" max="14851" width="12" style="13" customWidth="1"/>
    <col min="14852" max="14852" width="13.7109375" style="13" customWidth="1"/>
    <col min="14853" max="14853" width="14.7109375" style="13" bestFit="1" customWidth="1"/>
    <col min="14854" max="14854" width="14.85546875" style="13" customWidth="1"/>
    <col min="14855" max="14855" width="17.5703125" style="13" customWidth="1"/>
    <col min="14856" max="14856" width="12.42578125" style="13" customWidth="1"/>
    <col min="14857" max="14857" width="16.7109375" style="13" customWidth="1"/>
    <col min="14858" max="14858" width="12.85546875" style="13" customWidth="1"/>
    <col min="14859" max="14859" width="34.42578125" style="13" customWidth="1"/>
    <col min="14860" max="14860" width="19.28515625" style="13" customWidth="1"/>
    <col min="14861" max="15104" width="9.140625" style="13"/>
    <col min="15105" max="15105" width="22.7109375" style="13" customWidth="1"/>
    <col min="15106" max="15106" width="45.140625" style="13" customWidth="1"/>
    <col min="15107" max="15107" width="12" style="13" customWidth="1"/>
    <col min="15108" max="15108" width="13.7109375" style="13" customWidth="1"/>
    <col min="15109" max="15109" width="14.7109375" style="13" bestFit="1" customWidth="1"/>
    <col min="15110" max="15110" width="14.85546875" style="13" customWidth="1"/>
    <col min="15111" max="15111" width="17.5703125" style="13" customWidth="1"/>
    <col min="15112" max="15112" width="12.42578125" style="13" customWidth="1"/>
    <col min="15113" max="15113" width="16.7109375" style="13" customWidth="1"/>
    <col min="15114" max="15114" width="12.85546875" style="13" customWidth="1"/>
    <col min="15115" max="15115" width="34.42578125" style="13" customWidth="1"/>
    <col min="15116" max="15116" width="19.28515625" style="13" customWidth="1"/>
    <col min="15117" max="15360" width="9.140625" style="13"/>
    <col min="15361" max="15361" width="22.7109375" style="13" customWidth="1"/>
    <col min="15362" max="15362" width="45.140625" style="13" customWidth="1"/>
    <col min="15363" max="15363" width="12" style="13" customWidth="1"/>
    <col min="15364" max="15364" width="13.7109375" style="13" customWidth="1"/>
    <col min="15365" max="15365" width="14.7109375" style="13" bestFit="1" customWidth="1"/>
    <col min="15366" max="15366" width="14.85546875" style="13" customWidth="1"/>
    <col min="15367" max="15367" width="17.5703125" style="13" customWidth="1"/>
    <col min="15368" max="15368" width="12.42578125" style="13" customWidth="1"/>
    <col min="15369" max="15369" width="16.7109375" style="13" customWidth="1"/>
    <col min="15370" max="15370" width="12.85546875" style="13" customWidth="1"/>
    <col min="15371" max="15371" width="34.42578125" style="13" customWidth="1"/>
    <col min="15372" max="15372" width="19.28515625" style="13" customWidth="1"/>
    <col min="15373" max="15616" width="9.140625" style="13"/>
    <col min="15617" max="15617" width="22.7109375" style="13" customWidth="1"/>
    <col min="15618" max="15618" width="45.140625" style="13" customWidth="1"/>
    <col min="15619" max="15619" width="12" style="13" customWidth="1"/>
    <col min="15620" max="15620" width="13.7109375" style="13" customWidth="1"/>
    <col min="15621" max="15621" width="14.7109375" style="13" bestFit="1" customWidth="1"/>
    <col min="15622" max="15622" width="14.85546875" style="13" customWidth="1"/>
    <col min="15623" max="15623" width="17.5703125" style="13" customWidth="1"/>
    <col min="15624" max="15624" width="12.42578125" style="13" customWidth="1"/>
    <col min="15625" max="15625" width="16.7109375" style="13" customWidth="1"/>
    <col min="15626" max="15626" width="12.85546875" style="13" customWidth="1"/>
    <col min="15627" max="15627" width="34.42578125" style="13" customWidth="1"/>
    <col min="15628" max="15628" width="19.28515625" style="13" customWidth="1"/>
    <col min="15629" max="15872" width="9.140625" style="13"/>
    <col min="15873" max="15873" width="22.7109375" style="13" customWidth="1"/>
    <col min="15874" max="15874" width="45.140625" style="13" customWidth="1"/>
    <col min="15875" max="15875" width="12" style="13" customWidth="1"/>
    <col min="15876" max="15876" width="13.7109375" style="13" customWidth="1"/>
    <col min="15877" max="15877" width="14.7109375" style="13" bestFit="1" customWidth="1"/>
    <col min="15878" max="15878" width="14.85546875" style="13" customWidth="1"/>
    <col min="15879" max="15879" width="17.5703125" style="13" customWidth="1"/>
    <col min="15880" max="15880" width="12.42578125" style="13" customWidth="1"/>
    <col min="15881" max="15881" width="16.7109375" style="13" customWidth="1"/>
    <col min="15882" max="15882" width="12.85546875" style="13" customWidth="1"/>
    <col min="15883" max="15883" width="34.42578125" style="13" customWidth="1"/>
    <col min="15884" max="15884" width="19.28515625" style="13" customWidth="1"/>
    <col min="15885" max="16128" width="9.140625" style="13"/>
    <col min="16129" max="16129" width="22.7109375" style="13" customWidth="1"/>
    <col min="16130" max="16130" width="45.140625" style="13" customWidth="1"/>
    <col min="16131" max="16131" width="12" style="13" customWidth="1"/>
    <col min="16132" max="16132" width="13.7109375" style="13" customWidth="1"/>
    <col min="16133" max="16133" width="14.7109375" style="13" bestFit="1" customWidth="1"/>
    <col min="16134" max="16134" width="14.85546875" style="13" customWidth="1"/>
    <col min="16135" max="16135" width="17.5703125" style="13" customWidth="1"/>
    <col min="16136" max="16136" width="12.42578125" style="13" customWidth="1"/>
    <col min="16137" max="16137" width="16.7109375" style="13" customWidth="1"/>
    <col min="16138" max="16138" width="12.85546875" style="13" customWidth="1"/>
    <col min="16139" max="16139" width="34.42578125" style="13" customWidth="1"/>
    <col min="16140" max="16140" width="19.28515625" style="13" customWidth="1"/>
    <col min="16141" max="16384" width="9.140625" style="13"/>
  </cols>
  <sheetData>
    <row r="1" spans="1:12" x14ac:dyDescent="0.2">
      <c r="A1" s="12" t="s">
        <v>0</v>
      </c>
    </row>
    <row r="2" spans="1:12" x14ac:dyDescent="0.2">
      <c r="A2" s="15" t="s">
        <v>1</v>
      </c>
    </row>
    <row r="4" spans="1:12" ht="18.75" x14ac:dyDescent="0.2">
      <c r="A4" s="68" t="s">
        <v>2</v>
      </c>
      <c r="B4" s="68"/>
      <c r="C4" s="68"/>
      <c r="D4" s="68"/>
      <c r="E4" s="68"/>
      <c r="F4" s="68"/>
      <c r="G4" s="68"/>
      <c r="H4" s="68"/>
      <c r="I4" s="68"/>
      <c r="J4" s="68"/>
      <c r="K4" s="68"/>
      <c r="L4" s="68"/>
    </row>
    <row r="5" spans="1:12" ht="18.75" x14ac:dyDescent="0.2">
      <c r="A5" s="68" t="s">
        <v>3</v>
      </c>
      <c r="B5" s="68"/>
      <c r="C5" s="68"/>
      <c r="D5" s="68"/>
      <c r="E5" s="68"/>
      <c r="F5" s="68"/>
      <c r="G5" s="68"/>
      <c r="H5" s="68"/>
      <c r="I5" s="68"/>
      <c r="J5" s="68"/>
      <c r="K5" s="68"/>
      <c r="L5" s="68"/>
    </row>
    <row r="6" spans="1:12" ht="18.75" x14ac:dyDescent="0.2">
      <c r="A6" s="68" t="s">
        <v>42</v>
      </c>
      <c r="B6" s="68"/>
      <c r="C6" s="68"/>
      <c r="D6" s="68"/>
      <c r="E6" s="68"/>
      <c r="F6" s="68"/>
      <c r="G6" s="68"/>
      <c r="H6" s="68"/>
      <c r="I6" s="68"/>
      <c r="J6" s="68"/>
      <c r="K6" s="68"/>
      <c r="L6" s="68"/>
    </row>
    <row r="7" spans="1:12" ht="18.75" x14ac:dyDescent="0.2">
      <c r="A7" s="69" t="s">
        <v>115</v>
      </c>
      <c r="B7" s="69"/>
      <c r="C7" s="69"/>
      <c r="D7" s="69"/>
      <c r="E7" s="69"/>
      <c r="F7" s="69"/>
      <c r="G7" s="69"/>
      <c r="H7" s="69"/>
      <c r="I7" s="69"/>
      <c r="J7" s="69"/>
      <c r="K7" s="69"/>
      <c r="L7" s="69"/>
    </row>
    <row r="8" spans="1:12" x14ac:dyDescent="0.2">
      <c r="A8" s="54"/>
      <c r="B8" s="49"/>
      <c r="C8" s="57"/>
      <c r="D8" s="49"/>
      <c r="E8" s="49"/>
      <c r="F8" s="49"/>
      <c r="G8" s="49"/>
      <c r="H8" s="49"/>
      <c r="I8" s="49"/>
      <c r="J8" s="49"/>
    </row>
    <row r="9" spans="1:12" x14ac:dyDescent="0.2">
      <c r="A9" s="55"/>
      <c r="B9" s="49"/>
      <c r="C9" s="57"/>
      <c r="D9" s="49"/>
      <c r="E9" s="49"/>
      <c r="F9" s="49"/>
      <c r="G9" s="49"/>
      <c r="H9" s="49"/>
      <c r="I9" s="49"/>
      <c r="J9" s="49"/>
    </row>
    <row r="10" spans="1:12" x14ac:dyDescent="0.2">
      <c r="A10" s="55"/>
      <c r="B10" s="49"/>
      <c r="C10" s="57"/>
      <c r="D10" s="49"/>
      <c r="E10" s="49"/>
      <c r="F10" s="49"/>
      <c r="G10" s="49"/>
      <c r="H10" s="49"/>
      <c r="I10" s="49"/>
      <c r="J10" s="49"/>
      <c r="K10" s="52" t="s">
        <v>114</v>
      </c>
      <c r="L10" s="13">
        <v>1.7999499999999999</v>
      </c>
    </row>
    <row r="11" spans="1:12" x14ac:dyDescent="0.2">
      <c r="A11" s="56"/>
      <c r="B11" s="49"/>
      <c r="C11" s="57"/>
      <c r="D11" s="49"/>
      <c r="E11" s="49"/>
      <c r="F11" s="49"/>
      <c r="G11" s="49"/>
      <c r="H11" s="49"/>
      <c r="I11" s="49"/>
      <c r="J11" s="49"/>
    </row>
    <row r="12" spans="1:12" s="19" customFormat="1" ht="63.75" x14ac:dyDescent="0.25">
      <c r="A12" s="11" t="s">
        <v>4</v>
      </c>
      <c r="B12" s="11" t="s">
        <v>5</v>
      </c>
      <c r="C12" s="1" t="s">
        <v>116</v>
      </c>
      <c r="D12" s="2" t="s">
        <v>6</v>
      </c>
      <c r="E12" s="11" t="s">
        <v>46</v>
      </c>
      <c r="F12" s="11" t="s">
        <v>7</v>
      </c>
      <c r="G12" s="1" t="s">
        <v>44</v>
      </c>
      <c r="H12" s="11" t="s">
        <v>8</v>
      </c>
      <c r="I12" s="11" t="s">
        <v>9</v>
      </c>
      <c r="J12" s="1" t="s">
        <v>45</v>
      </c>
      <c r="K12" s="11" t="s">
        <v>10</v>
      </c>
      <c r="L12" s="20" t="s">
        <v>11</v>
      </c>
    </row>
    <row r="13" spans="1:12" s="32" customFormat="1" ht="12.75" x14ac:dyDescent="0.2">
      <c r="A13" s="8" t="s">
        <v>12</v>
      </c>
      <c r="B13" s="3"/>
      <c r="C13" s="4"/>
      <c r="D13" s="5"/>
      <c r="E13" s="5"/>
      <c r="F13" s="5"/>
      <c r="G13" s="25"/>
      <c r="H13" s="5"/>
      <c r="I13" s="5"/>
      <c r="J13" s="25"/>
      <c r="K13" s="5"/>
      <c r="L13" s="5"/>
    </row>
    <row r="14" spans="1:12" s="32" customFormat="1" ht="12.75" x14ac:dyDescent="0.2">
      <c r="A14" s="9" t="s">
        <v>13</v>
      </c>
      <c r="B14" s="6"/>
      <c r="C14" s="21">
        <v>0</v>
      </c>
      <c r="D14" s="7"/>
      <c r="E14" s="7"/>
      <c r="F14" s="7"/>
      <c r="G14" s="21"/>
      <c r="H14" s="7"/>
      <c r="I14" s="7"/>
      <c r="J14" s="21"/>
      <c r="K14" s="7"/>
      <c r="L14" s="7"/>
    </row>
    <row r="15" spans="1:12" s="32" customFormat="1" ht="12.75" x14ac:dyDescent="0.2">
      <c r="A15" s="8" t="s">
        <v>14</v>
      </c>
      <c r="B15" s="3"/>
      <c r="C15" s="22"/>
      <c r="D15" s="5"/>
      <c r="E15" s="5"/>
      <c r="F15" s="5"/>
      <c r="G15" s="25"/>
      <c r="H15" s="5"/>
      <c r="I15" s="5"/>
      <c r="J15" s="25"/>
      <c r="K15" s="5"/>
      <c r="L15" s="5"/>
    </row>
    <row r="16" spans="1:12" s="32" customFormat="1" ht="12.75" x14ac:dyDescent="0.2">
      <c r="A16" s="9" t="s">
        <v>15</v>
      </c>
      <c r="B16" s="6"/>
      <c r="C16" s="21">
        <v>0</v>
      </c>
      <c r="D16" s="7"/>
      <c r="E16" s="7"/>
      <c r="F16" s="7"/>
      <c r="G16" s="23"/>
      <c r="H16" s="7"/>
      <c r="I16" s="7"/>
      <c r="J16" s="23"/>
      <c r="K16" s="7"/>
      <c r="L16" s="7"/>
    </row>
    <row r="17" spans="1:12" s="31" customFormat="1" ht="12.75" x14ac:dyDescent="0.2">
      <c r="A17" s="29" t="s">
        <v>16</v>
      </c>
      <c r="B17" s="30"/>
      <c r="C17" s="58"/>
      <c r="D17" s="10"/>
      <c r="E17" s="10"/>
      <c r="F17" s="10"/>
      <c r="G17" s="26"/>
      <c r="H17" s="10"/>
      <c r="I17" s="10"/>
      <c r="J17" s="26"/>
      <c r="K17" s="10"/>
      <c r="L17" s="10"/>
    </row>
    <row r="18" spans="1:12" s="31" customFormat="1" ht="38.25" x14ac:dyDescent="0.2">
      <c r="A18" s="29"/>
      <c r="B18" s="30" t="s">
        <v>48</v>
      </c>
      <c r="C18" s="10">
        <f>-3435/1000</f>
        <v>-3.4350000000000001</v>
      </c>
      <c r="D18" s="10" t="s">
        <v>49</v>
      </c>
      <c r="E18" s="10" t="s">
        <v>50</v>
      </c>
      <c r="F18" s="10" t="s">
        <v>51</v>
      </c>
      <c r="G18" s="26">
        <v>70</v>
      </c>
      <c r="H18" s="10" t="s">
        <v>52</v>
      </c>
      <c r="I18" s="10" t="s">
        <v>53</v>
      </c>
      <c r="J18" s="26">
        <v>69</v>
      </c>
      <c r="K18" s="10" t="s">
        <v>54</v>
      </c>
      <c r="L18" s="10"/>
    </row>
    <row r="19" spans="1:12" s="31" customFormat="1" ht="38.25" x14ac:dyDescent="0.2">
      <c r="A19" s="29"/>
      <c r="B19" s="30" t="s">
        <v>55</v>
      </c>
      <c r="C19" s="10">
        <f>-29850/1000</f>
        <v>-29.85</v>
      </c>
      <c r="D19" s="10" t="s">
        <v>56</v>
      </c>
      <c r="E19" s="10"/>
      <c r="F19" s="10" t="s">
        <v>57</v>
      </c>
      <c r="G19" s="26">
        <v>490</v>
      </c>
      <c r="H19" s="10" t="s">
        <v>117</v>
      </c>
      <c r="I19" s="10" t="s">
        <v>58</v>
      </c>
      <c r="J19" s="26">
        <v>478</v>
      </c>
      <c r="K19" s="10"/>
      <c r="L19" s="10"/>
    </row>
    <row r="20" spans="1:12" s="31" customFormat="1" ht="63.75" x14ac:dyDescent="0.2">
      <c r="A20" s="29"/>
      <c r="B20" s="30" t="s">
        <v>59</v>
      </c>
      <c r="C20" s="10">
        <f>-59320/1000</f>
        <v>-59.32</v>
      </c>
      <c r="D20" s="10" t="s">
        <v>60</v>
      </c>
      <c r="E20" s="10" t="s">
        <v>61</v>
      </c>
      <c r="F20" s="10" t="s">
        <v>62</v>
      </c>
      <c r="G20" s="26">
        <v>380</v>
      </c>
      <c r="H20" s="10" t="s">
        <v>118</v>
      </c>
      <c r="I20" s="10" t="s">
        <v>63</v>
      </c>
      <c r="J20" s="26">
        <v>380</v>
      </c>
      <c r="K20" s="10" t="s">
        <v>64</v>
      </c>
      <c r="L20" s="10"/>
    </row>
    <row r="21" spans="1:12" s="31" customFormat="1" ht="25.5" x14ac:dyDescent="0.2">
      <c r="A21" s="29"/>
      <c r="B21" s="30" t="s">
        <v>104</v>
      </c>
      <c r="C21" s="10"/>
      <c r="D21" s="10" t="s">
        <v>65</v>
      </c>
      <c r="E21" s="10"/>
      <c r="F21" s="10" t="s">
        <v>66</v>
      </c>
      <c r="G21" s="26">
        <v>144</v>
      </c>
      <c r="H21" s="10"/>
      <c r="I21" s="10"/>
      <c r="J21" s="26"/>
      <c r="K21" s="10"/>
      <c r="L21" s="10"/>
    </row>
    <row r="22" spans="1:12" s="31" customFormat="1" ht="63.75" x14ac:dyDescent="0.2">
      <c r="A22" s="29"/>
      <c r="B22" s="66" t="s">
        <v>119</v>
      </c>
      <c r="C22" s="10">
        <v>0</v>
      </c>
      <c r="D22" s="10"/>
      <c r="E22" s="10"/>
      <c r="F22" s="10"/>
      <c r="G22" s="26"/>
      <c r="H22" s="10" t="s">
        <v>120</v>
      </c>
      <c r="I22" s="10" t="s">
        <v>67</v>
      </c>
      <c r="J22" s="26">
        <v>3</v>
      </c>
      <c r="K22" s="10" t="s">
        <v>68</v>
      </c>
      <c r="L22" s="10"/>
    </row>
    <row r="23" spans="1:12" s="31" customFormat="1" ht="63.75" x14ac:dyDescent="0.2">
      <c r="A23" s="29"/>
      <c r="B23" s="66" t="s">
        <v>145</v>
      </c>
      <c r="C23" s="10">
        <v>0</v>
      </c>
      <c r="D23" s="10"/>
      <c r="E23" s="10"/>
      <c r="F23" s="10"/>
      <c r="G23" s="26"/>
      <c r="H23" s="10" t="s">
        <v>121</v>
      </c>
      <c r="I23" s="10" t="s">
        <v>67</v>
      </c>
      <c r="J23" s="26">
        <v>101</v>
      </c>
      <c r="K23" s="10" t="s">
        <v>68</v>
      </c>
      <c r="L23" s="10"/>
    </row>
    <row r="24" spans="1:12" s="31" customFormat="1" ht="63.75" x14ac:dyDescent="0.2">
      <c r="A24" s="29"/>
      <c r="B24" s="66" t="s">
        <v>122</v>
      </c>
      <c r="C24" s="10">
        <v>0</v>
      </c>
      <c r="D24" s="10"/>
      <c r="E24" s="10"/>
      <c r="F24" s="10"/>
      <c r="G24" s="26"/>
      <c r="H24" s="10" t="s">
        <v>123</v>
      </c>
      <c r="I24" s="10" t="s">
        <v>67</v>
      </c>
      <c r="J24" s="26">
        <v>1</v>
      </c>
      <c r="K24" s="10" t="s">
        <v>68</v>
      </c>
      <c r="L24" s="10"/>
    </row>
    <row r="25" spans="1:12" s="31" customFormat="1" ht="51" x14ac:dyDescent="0.2">
      <c r="A25" s="29"/>
      <c r="B25" s="30" t="s">
        <v>69</v>
      </c>
      <c r="C25" s="10">
        <f>-10000/1000</f>
        <v>-10</v>
      </c>
      <c r="D25" s="10" t="s">
        <v>60</v>
      </c>
      <c r="E25" s="10" t="s">
        <v>70</v>
      </c>
      <c r="F25" s="10" t="s">
        <v>71</v>
      </c>
      <c r="G25" s="26">
        <v>60</v>
      </c>
      <c r="H25" s="10" t="s">
        <v>124</v>
      </c>
      <c r="I25" s="10" t="s">
        <v>72</v>
      </c>
      <c r="J25" s="26">
        <v>60</v>
      </c>
      <c r="K25" s="10" t="s">
        <v>125</v>
      </c>
      <c r="L25" s="10"/>
    </row>
    <row r="26" spans="1:12" s="31" customFormat="1" ht="63.75" x14ac:dyDescent="0.2">
      <c r="A26" s="29"/>
      <c r="B26" s="30" t="s">
        <v>73</v>
      </c>
      <c r="C26" s="10">
        <f>-27388.68/1000</f>
        <v>-27.388680000000001</v>
      </c>
      <c r="D26" s="10" t="s">
        <v>60</v>
      </c>
      <c r="E26" s="10" t="s">
        <v>74</v>
      </c>
      <c r="F26" s="10" t="s">
        <v>75</v>
      </c>
      <c r="G26" s="26">
        <v>110</v>
      </c>
      <c r="H26" s="10" t="s">
        <v>76</v>
      </c>
      <c r="I26" s="10" t="s">
        <v>77</v>
      </c>
      <c r="J26" s="26">
        <v>104</v>
      </c>
      <c r="K26" s="10" t="s">
        <v>78</v>
      </c>
      <c r="L26" s="10"/>
    </row>
    <row r="27" spans="1:12" s="31" customFormat="1" ht="51" x14ac:dyDescent="0.2">
      <c r="A27" s="29"/>
      <c r="B27" s="30" t="s">
        <v>80</v>
      </c>
      <c r="C27" s="10">
        <v>0</v>
      </c>
      <c r="D27" s="10" t="s">
        <v>60</v>
      </c>
      <c r="E27" s="10" t="s">
        <v>70</v>
      </c>
      <c r="F27" s="10" t="s">
        <v>81</v>
      </c>
      <c r="G27" s="26">
        <f>4224.75*L10/1000</f>
        <v>7.6043387624999994</v>
      </c>
      <c r="H27" s="10" t="s">
        <v>82</v>
      </c>
      <c r="I27" s="10" t="s">
        <v>79</v>
      </c>
      <c r="J27" s="26">
        <f>4224.75*L10/1000</f>
        <v>7.6043387624999994</v>
      </c>
      <c r="K27" s="10" t="s">
        <v>83</v>
      </c>
      <c r="L27" s="10" t="s">
        <v>113</v>
      </c>
    </row>
    <row r="28" spans="1:12" s="31" customFormat="1" ht="63.75" x14ac:dyDescent="0.2">
      <c r="A28" s="29"/>
      <c r="B28" s="30" t="s">
        <v>84</v>
      </c>
      <c r="C28" s="10">
        <f>-10000/1000</f>
        <v>-10</v>
      </c>
      <c r="D28" s="10" t="s">
        <v>60</v>
      </c>
      <c r="E28" s="10" t="s">
        <v>70</v>
      </c>
      <c r="F28" s="10" t="s">
        <v>85</v>
      </c>
      <c r="G28" s="26">
        <v>200</v>
      </c>
      <c r="H28" s="10" t="s">
        <v>126</v>
      </c>
      <c r="I28" s="10" t="s">
        <v>86</v>
      </c>
      <c r="J28" s="26">
        <v>200</v>
      </c>
      <c r="K28" s="10" t="s">
        <v>87</v>
      </c>
      <c r="L28" s="10"/>
    </row>
    <row r="29" spans="1:12" s="31" customFormat="1" ht="63.75" x14ac:dyDescent="0.2">
      <c r="A29" s="29"/>
      <c r="B29" s="30" t="s">
        <v>88</v>
      </c>
      <c r="C29" s="10">
        <v>0</v>
      </c>
      <c r="D29" s="10" t="s">
        <v>60</v>
      </c>
      <c r="E29" s="10" t="s">
        <v>70</v>
      </c>
      <c r="F29" s="10" t="s">
        <v>92</v>
      </c>
      <c r="G29" s="26">
        <f>49901.22*L10/1000</f>
        <v>89.819700939000001</v>
      </c>
      <c r="H29" s="10" t="s">
        <v>127</v>
      </c>
      <c r="I29" s="10" t="s">
        <v>90</v>
      </c>
      <c r="J29" s="26">
        <f>49901.22*L10/1000</f>
        <v>89.819700939000001</v>
      </c>
      <c r="K29" s="10" t="s">
        <v>91</v>
      </c>
      <c r="L29" s="10" t="s">
        <v>89</v>
      </c>
    </row>
    <row r="30" spans="1:12" s="31" customFormat="1" ht="89.25" x14ac:dyDescent="0.2">
      <c r="A30" s="29"/>
      <c r="B30" s="30" t="s">
        <v>93</v>
      </c>
      <c r="C30" s="10">
        <f>-5109.11/1000</f>
        <v>-5.1091099999999994</v>
      </c>
      <c r="D30" s="10" t="s">
        <v>49</v>
      </c>
      <c r="E30" s="10" t="s">
        <v>50</v>
      </c>
      <c r="F30" s="30" t="s">
        <v>94</v>
      </c>
      <c r="G30" s="26">
        <v>70</v>
      </c>
      <c r="H30" s="10" t="s">
        <v>128</v>
      </c>
      <c r="I30" s="10" t="s">
        <v>95</v>
      </c>
      <c r="J30" s="53">
        <v>70</v>
      </c>
      <c r="K30" s="10" t="s">
        <v>99</v>
      </c>
      <c r="L30" s="10"/>
    </row>
    <row r="31" spans="1:12" s="31" customFormat="1" ht="76.5" x14ac:dyDescent="0.2">
      <c r="A31" s="29"/>
      <c r="B31" s="30" t="s">
        <v>96</v>
      </c>
      <c r="C31" s="10">
        <f>27628.8/1000</f>
        <v>27.628799999999998</v>
      </c>
      <c r="D31" s="10" t="s">
        <v>60</v>
      </c>
      <c r="E31" s="10" t="s">
        <v>70</v>
      </c>
      <c r="F31" s="30" t="s">
        <v>97</v>
      </c>
      <c r="G31" s="53">
        <v>92</v>
      </c>
      <c r="H31" s="10" t="s">
        <v>100</v>
      </c>
      <c r="I31" s="10" t="s">
        <v>98</v>
      </c>
      <c r="J31" s="53">
        <v>92</v>
      </c>
      <c r="K31" s="10" t="s">
        <v>54</v>
      </c>
      <c r="L31" s="10"/>
    </row>
    <row r="32" spans="1:12" s="32" customFormat="1" ht="140.25" x14ac:dyDescent="0.2">
      <c r="A32" s="8"/>
      <c r="B32" s="3" t="s">
        <v>129</v>
      </c>
      <c r="C32" s="10">
        <f>-63129.67/1000</f>
        <v>-63.129669999999997</v>
      </c>
      <c r="D32" s="5" t="s">
        <v>60</v>
      </c>
      <c r="E32" s="5" t="s">
        <v>70</v>
      </c>
      <c r="F32" s="5" t="s">
        <v>101</v>
      </c>
      <c r="G32" s="26">
        <f>35186*L10/1000</f>
        <v>63.333040699999998</v>
      </c>
      <c r="H32" s="10" t="s">
        <v>130</v>
      </c>
      <c r="I32" s="10" t="s">
        <v>102</v>
      </c>
      <c r="J32" s="26">
        <f>35186*L10/1000</f>
        <v>63.333040699999998</v>
      </c>
      <c r="K32" s="5" t="s">
        <v>103</v>
      </c>
      <c r="L32" s="5" t="s">
        <v>131</v>
      </c>
    </row>
    <row r="33" spans="1:12" s="32" customFormat="1" ht="38.25" x14ac:dyDescent="0.2">
      <c r="A33" s="8"/>
      <c r="B33" s="3" t="s">
        <v>132</v>
      </c>
      <c r="C33" s="10">
        <f>-46994.62/1000</f>
        <v>-46.994620000000005</v>
      </c>
      <c r="D33" s="5" t="s">
        <v>60</v>
      </c>
      <c r="E33" s="5" t="s">
        <v>70</v>
      </c>
      <c r="F33" s="5" t="s">
        <v>133</v>
      </c>
      <c r="G33" s="26">
        <v>47</v>
      </c>
      <c r="H33" s="10" t="s">
        <v>134</v>
      </c>
      <c r="I33" s="10" t="s">
        <v>135</v>
      </c>
      <c r="J33" s="26">
        <v>47</v>
      </c>
      <c r="K33" s="5" t="s">
        <v>146</v>
      </c>
      <c r="L33" s="5"/>
    </row>
    <row r="34" spans="1:12" s="32" customFormat="1" ht="63.75" x14ac:dyDescent="0.2">
      <c r="A34" s="8"/>
      <c r="B34" s="3" t="s">
        <v>73</v>
      </c>
      <c r="C34" s="10">
        <v>0</v>
      </c>
      <c r="D34" s="5" t="s">
        <v>60</v>
      </c>
      <c r="E34" s="5" t="s">
        <v>136</v>
      </c>
      <c r="F34" s="5" t="s">
        <v>137</v>
      </c>
      <c r="G34" s="26">
        <v>156</v>
      </c>
      <c r="H34" s="10" t="s">
        <v>138</v>
      </c>
      <c r="I34" s="10" t="s">
        <v>77</v>
      </c>
      <c r="J34" s="26">
        <v>154</v>
      </c>
      <c r="K34" s="5" t="s">
        <v>139</v>
      </c>
      <c r="L34" s="5"/>
    </row>
    <row r="35" spans="1:12" s="32" customFormat="1" ht="38.25" x14ac:dyDescent="0.2">
      <c r="A35" s="8"/>
      <c r="B35" s="3" t="s">
        <v>140</v>
      </c>
      <c r="C35" s="10">
        <v>0</v>
      </c>
      <c r="D35" s="5" t="s">
        <v>60</v>
      </c>
      <c r="E35" s="5" t="s">
        <v>70</v>
      </c>
      <c r="F35" s="5" t="s">
        <v>141</v>
      </c>
      <c r="G35" s="26">
        <v>200</v>
      </c>
      <c r="H35" s="10" t="s">
        <v>142</v>
      </c>
      <c r="I35" s="10" t="s">
        <v>143</v>
      </c>
      <c r="J35" s="26">
        <v>200</v>
      </c>
      <c r="K35" s="5" t="s">
        <v>144</v>
      </c>
      <c r="L35" s="5"/>
    </row>
    <row r="36" spans="1:12" s="32" customFormat="1" ht="12.75" x14ac:dyDescent="0.2">
      <c r="A36" s="8"/>
      <c r="B36" s="3"/>
      <c r="C36" s="59">
        <f>SUM(C18:C35)</f>
        <v>-227.59827999999999</v>
      </c>
      <c r="D36" s="5"/>
      <c r="E36" s="5"/>
      <c r="F36" s="5"/>
      <c r="G36" s="27"/>
      <c r="H36" s="27"/>
      <c r="I36" s="10"/>
      <c r="J36" s="26"/>
      <c r="K36" s="5"/>
      <c r="L36" s="5"/>
    </row>
    <row r="37" spans="1:12" s="32" customFormat="1" ht="12.75" x14ac:dyDescent="0.2">
      <c r="A37" s="3" t="s">
        <v>17</v>
      </c>
      <c r="B37" s="3" t="s">
        <v>105</v>
      </c>
      <c r="C37" s="5">
        <v>-727402.19562999997</v>
      </c>
      <c r="D37" s="5"/>
      <c r="E37" s="5"/>
      <c r="F37" s="5"/>
      <c r="G37" s="28"/>
      <c r="H37" s="28"/>
      <c r="I37" s="5"/>
      <c r="J37" s="25"/>
      <c r="K37" s="5"/>
      <c r="L37" s="5"/>
    </row>
    <row r="38" spans="1:12" s="32" customFormat="1" ht="12.75" x14ac:dyDescent="0.2">
      <c r="A38" s="3"/>
      <c r="B38" s="3" t="s">
        <v>47</v>
      </c>
      <c r="C38" s="5">
        <v>-47804.501000000004</v>
      </c>
      <c r="D38" s="5"/>
      <c r="E38" s="5"/>
      <c r="F38" s="5"/>
      <c r="G38" s="28"/>
      <c r="H38" s="28"/>
      <c r="I38" s="5"/>
      <c r="J38" s="25"/>
      <c r="K38" s="5"/>
      <c r="L38" s="5"/>
    </row>
    <row r="39" spans="1:12" s="32" customFormat="1" ht="12.75" x14ac:dyDescent="0.2">
      <c r="A39" s="3"/>
      <c r="B39" s="3" t="s">
        <v>106</v>
      </c>
      <c r="C39" s="5">
        <v>3422.7631000000001</v>
      </c>
      <c r="D39" s="5"/>
      <c r="E39" s="5"/>
      <c r="F39" s="5"/>
      <c r="G39" s="28"/>
      <c r="H39" s="28"/>
      <c r="I39" s="5"/>
      <c r="J39" s="25"/>
      <c r="K39" s="5"/>
      <c r="L39" s="5"/>
    </row>
    <row r="40" spans="1:12" s="32" customFormat="1" ht="12.75" x14ac:dyDescent="0.2">
      <c r="A40" s="3"/>
      <c r="B40" s="3" t="s">
        <v>19</v>
      </c>
      <c r="C40" s="5">
        <v>-1320.3751600000001</v>
      </c>
      <c r="D40" s="5"/>
      <c r="E40" s="5"/>
      <c r="F40" s="5"/>
      <c r="G40" s="28"/>
      <c r="H40" s="28"/>
      <c r="I40" s="5"/>
      <c r="J40" s="25"/>
      <c r="K40" s="5"/>
      <c r="L40" s="5"/>
    </row>
    <row r="41" spans="1:12" s="32" customFormat="1" ht="12.75" x14ac:dyDescent="0.2">
      <c r="A41" s="3"/>
      <c r="B41" s="3" t="s">
        <v>18</v>
      </c>
      <c r="C41" s="5">
        <v>-51358.105769999995</v>
      </c>
      <c r="D41" s="5"/>
      <c r="E41" s="5"/>
      <c r="F41" s="5"/>
      <c r="G41" s="28"/>
      <c r="H41" s="28"/>
      <c r="I41" s="5"/>
      <c r="J41" s="25"/>
      <c r="K41" s="5"/>
      <c r="L41" s="5"/>
    </row>
    <row r="42" spans="1:12" s="32" customFormat="1" ht="12.75" x14ac:dyDescent="0.2">
      <c r="A42" s="3"/>
      <c r="B42" s="60" t="s">
        <v>107</v>
      </c>
      <c r="C42" s="5">
        <v>-227.18311999999992</v>
      </c>
      <c r="D42" s="5"/>
      <c r="E42" s="5"/>
      <c r="F42" s="5"/>
      <c r="G42" s="28"/>
      <c r="H42" s="28"/>
      <c r="I42" s="5"/>
      <c r="J42" s="25"/>
      <c r="K42" s="5"/>
      <c r="L42" s="5"/>
    </row>
    <row r="43" spans="1:12" s="32" customFormat="1" ht="12.75" x14ac:dyDescent="0.2">
      <c r="A43" s="3"/>
      <c r="B43" s="60" t="s">
        <v>147</v>
      </c>
      <c r="C43" s="5">
        <v>-3071</v>
      </c>
      <c r="D43" s="5"/>
      <c r="E43" s="5"/>
      <c r="F43" s="5"/>
      <c r="G43" s="28"/>
      <c r="H43" s="28"/>
      <c r="I43" s="5"/>
      <c r="J43" s="25"/>
      <c r="K43" s="5"/>
      <c r="L43" s="5"/>
    </row>
    <row r="44" spans="1:12" s="32" customFormat="1" ht="12.75" x14ac:dyDescent="0.2">
      <c r="A44" s="3"/>
      <c r="B44" s="3"/>
      <c r="C44" s="59">
        <f>SUM(C37:C43)</f>
        <v>-827760.59758000006</v>
      </c>
      <c r="D44" s="5"/>
      <c r="E44" s="5"/>
      <c r="F44" s="5"/>
      <c r="G44" s="28"/>
      <c r="H44" s="28"/>
      <c r="I44" s="5"/>
      <c r="J44" s="25"/>
      <c r="K44" s="5"/>
      <c r="L44" s="5"/>
    </row>
    <row r="45" spans="1:12" s="32" customFormat="1" ht="25.5" x14ac:dyDescent="0.2">
      <c r="A45" s="3" t="s">
        <v>20</v>
      </c>
      <c r="B45" s="3" t="s">
        <v>108</v>
      </c>
      <c r="C45" s="5">
        <v>-30.001000000000001</v>
      </c>
      <c r="D45" s="5"/>
      <c r="E45" s="5"/>
      <c r="F45" s="5"/>
      <c r="G45" s="28"/>
      <c r="H45" s="28"/>
      <c r="I45" s="5"/>
      <c r="J45" s="25"/>
      <c r="K45" s="5"/>
      <c r="L45" s="5"/>
    </row>
    <row r="46" spans="1:12" s="32" customFormat="1" ht="12.75" x14ac:dyDescent="0.2">
      <c r="A46" s="3"/>
      <c r="B46" s="3" t="s">
        <v>21</v>
      </c>
      <c r="C46" s="5">
        <v>-54.859080000000006</v>
      </c>
      <c r="D46" s="5"/>
      <c r="E46" s="5"/>
      <c r="F46" s="5"/>
      <c r="G46" s="28"/>
      <c r="H46" s="28"/>
      <c r="I46" s="5"/>
      <c r="J46" s="25"/>
      <c r="K46" s="5"/>
      <c r="L46" s="5"/>
    </row>
    <row r="47" spans="1:12" s="32" customFormat="1" ht="12.75" x14ac:dyDescent="0.2">
      <c r="A47" s="3"/>
      <c r="B47" s="3"/>
      <c r="C47" s="59">
        <f>SUM(C45:C46)</f>
        <v>-84.860080000000011</v>
      </c>
      <c r="D47" s="5"/>
      <c r="E47" s="5"/>
      <c r="F47" s="5"/>
      <c r="G47" s="28"/>
      <c r="H47" s="28"/>
      <c r="I47" s="5"/>
      <c r="J47" s="25"/>
      <c r="K47" s="5"/>
      <c r="L47" s="5"/>
    </row>
    <row r="48" spans="1:12" s="32" customFormat="1" ht="12.75" x14ac:dyDescent="0.2">
      <c r="A48" s="3" t="s">
        <v>22</v>
      </c>
      <c r="B48" s="61" t="s">
        <v>109</v>
      </c>
      <c r="C48" s="5">
        <v>-115000</v>
      </c>
      <c r="D48" s="5"/>
      <c r="E48" s="5"/>
      <c r="F48" s="5"/>
      <c r="G48" s="28"/>
      <c r="H48" s="28"/>
      <c r="I48" s="5"/>
      <c r="J48" s="25"/>
      <c r="K48" s="5"/>
      <c r="L48" s="5"/>
    </row>
    <row r="49" spans="1:12" s="32" customFormat="1" ht="12.75" x14ac:dyDescent="0.2">
      <c r="A49" s="3"/>
      <c r="B49" s="30" t="s">
        <v>24</v>
      </c>
      <c r="C49" s="5">
        <v>-36.471870000000003</v>
      </c>
      <c r="D49" s="5"/>
      <c r="E49" s="5"/>
      <c r="F49" s="5"/>
      <c r="G49" s="28"/>
      <c r="H49" s="28"/>
      <c r="I49" s="5"/>
      <c r="J49" s="25"/>
      <c r="K49" s="5"/>
      <c r="L49" s="5"/>
    </row>
    <row r="50" spans="1:12" s="32" customFormat="1" ht="12.75" x14ac:dyDescent="0.2">
      <c r="A50" s="3"/>
      <c r="B50" s="30" t="s">
        <v>110</v>
      </c>
      <c r="C50" s="5">
        <v>-4466.7656799999995</v>
      </c>
      <c r="D50" s="5"/>
      <c r="E50" s="5"/>
      <c r="F50" s="5"/>
      <c r="G50" s="28"/>
      <c r="H50" s="28"/>
      <c r="I50" s="5"/>
      <c r="J50" s="25"/>
      <c r="K50" s="5"/>
      <c r="L50" s="5"/>
    </row>
    <row r="51" spans="1:12" s="32" customFormat="1" ht="12.75" x14ac:dyDescent="0.2">
      <c r="A51" s="3"/>
      <c r="B51" s="30" t="s">
        <v>23</v>
      </c>
      <c r="C51" s="5">
        <v>-3.5861300000000003</v>
      </c>
      <c r="D51" s="5"/>
      <c r="E51" s="5"/>
      <c r="F51" s="5"/>
      <c r="G51" s="28"/>
      <c r="H51" s="28"/>
      <c r="I51" s="5"/>
      <c r="J51" s="25"/>
      <c r="K51" s="5"/>
      <c r="L51" s="5"/>
    </row>
    <row r="52" spans="1:12" s="32" customFormat="1" ht="12.75" x14ac:dyDescent="0.2">
      <c r="A52" s="3"/>
      <c r="B52" s="30" t="s">
        <v>111</v>
      </c>
      <c r="C52" s="5">
        <v>-799.63164999999981</v>
      </c>
      <c r="D52" s="5"/>
      <c r="E52" s="5"/>
      <c r="F52" s="5"/>
      <c r="G52" s="28"/>
      <c r="H52" s="28"/>
      <c r="I52" s="5"/>
      <c r="J52" s="25"/>
      <c r="K52" s="5"/>
      <c r="L52" s="5"/>
    </row>
    <row r="53" spans="1:12" s="32" customFormat="1" ht="12.75" x14ac:dyDescent="0.2">
      <c r="A53" s="3"/>
      <c r="B53" s="61" t="s">
        <v>112</v>
      </c>
      <c r="C53" s="5">
        <v>-452</v>
      </c>
      <c r="D53" s="5"/>
      <c r="E53" s="5"/>
      <c r="F53" s="5"/>
      <c r="G53" s="28"/>
      <c r="H53" s="28"/>
      <c r="I53" s="5"/>
      <c r="J53" s="25"/>
      <c r="K53" s="5"/>
      <c r="L53" s="5"/>
    </row>
    <row r="54" spans="1:12" s="32" customFormat="1" ht="12.75" x14ac:dyDescent="0.2">
      <c r="A54" s="3"/>
      <c r="B54" s="62"/>
      <c r="C54" s="59">
        <f>SUM(C48:C53)</f>
        <v>-120758.45532999998</v>
      </c>
      <c r="D54" s="64"/>
      <c r="E54" s="5"/>
      <c r="F54" s="5"/>
      <c r="G54" s="28"/>
      <c r="H54" s="28"/>
      <c r="I54" s="5"/>
      <c r="J54" s="25"/>
      <c r="K54" s="5"/>
      <c r="L54" s="5"/>
    </row>
    <row r="55" spans="1:12" s="32" customFormat="1" ht="12.75" x14ac:dyDescent="0.2">
      <c r="A55" s="9" t="s">
        <v>25</v>
      </c>
      <c r="B55" s="63"/>
      <c r="C55" s="36">
        <f>SUM(C54,C47,C44,C36)</f>
        <v>-948831.51127000013</v>
      </c>
      <c r="D55" s="65"/>
      <c r="E55" s="7"/>
      <c r="F55" s="7"/>
      <c r="G55" s="21"/>
      <c r="H55" s="21"/>
      <c r="I55" s="7"/>
      <c r="J55" s="21"/>
      <c r="K55" s="7"/>
      <c r="L55" s="7"/>
    </row>
    <row r="56" spans="1:12" s="32" customFormat="1" ht="12.75" x14ac:dyDescent="0.2">
      <c r="A56" s="33" t="s">
        <v>26</v>
      </c>
      <c r="B56" s="34"/>
      <c r="C56" s="67">
        <f>SUM(C55,C16,C14)</f>
        <v>-948831.51127000013</v>
      </c>
      <c r="D56" s="5"/>
      <c r="E56" s="5"/>
      <c r="F56" s="16"/>
      <c r="G56" s="35"/>
      <c r="I56" s="16"/>
      <c r="J56" s="35"/>
      <c r="K56" s="16"/>
      <c r="L56" s="16"/>
    </row>
    <row r="57" spans="1:12" x14ac:dyDescent="0.2">
      <c r="D57" s="17"/>
      <c r="E57" s="17"/>
      <c r="F57" s="17"/>
      <c r="H57" s="17"/>
      <c r="I57" s="17"/>
      <c r="K57" s="17"/>
      <c r="L57" s="17"/>
    </row>
    <row r="58" spans="1:12" x14ac:dyDescent="0.2">
      <c r="A58" s="18"/>
      <c r="B58" s="18"/>
      <c r="D58" s="14"/>
    </row>
  </sheetData>
  <mergeCells count="4">
    <mergeCell ref="A4:L4"/>
    <mergeCell ref="A5:L5"/>
    <mergeCell ref="A7:L7"/>
    <mergeCell ref="A6:L6"/>
  </mergeCells>
  <hyperlinks>
    <hyperlink ref="A2" r:id="rId1" display="apis://Base=NARH&amp;DocCode=84046&amp;ToPar=Art7&amp;Type=201/" xr:uid="{00000000-0004-0000-0000-000000000000}"/>
    <hyperlink ref="D12" r:id="rId2" display="apis://Base=NARH&amp;DocCode=41765&amp;Type=201/" xr:uid="{3563FB39-39F5-4AE5-AAA1-B2CDB5171BC2}"/>
  </hyperlinks>
  <pageMargins left="0.15748031496062992" right="0.15748031496062992" top="0.31496062992125984" bottom="0.43307086614173229" header="0.31496062992125984" footer="0.31496062992125984"/>
  <pageSetup paperSize="9" scale="58"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B3144-2A15-4B7F-8C15-12D79002192E}">
  <sheetPr>
    <pageSetUpPr fitToPage="1"/>
  </sheetPr>
  <dimension ref="A1:E31"/>
  <sheetViews>
    <sheetView tabSelected="1" workbookViewId="0">
      <selection activeCell="C20" sqref="C20"/>
    </sheetView>
  </sheetViews>
  <sheetFormatPr defaultRowHeight="15" x14ac:dyDescent="0.25"/>
  <cols>
    <col min="1" max="1" width="39.7109375" style="38" customWidth="1"/>
    <col min="2" max="2" width="31.140625" style="38" customWidth="1"/>
    <col min="3" max="3" width="19.5703125" style="38" customWidth="1"/>
    <col min="4" max="4" width="18.5703125" style="39" customWidth="1"/>
    <col min="5" max="5" width="34.85546875" style="38" customWidth="1"/>
    <col min="6" max="256" width="9.140625" style="38"/>
    <col min="257" max="257" width="33.7109375" style="38" customWidth="1"/>
    <col min="258" max="258" width="31.140625" style="38" customWidth="1"/>
    <col min="259" max="259" width="19.5703125" style="38" customWidth="1"/>
    <col min="260" max="260" width="21.140625" style="38" customWidth="1"/>
    <col min="261" max="261" width="17.42578125" style="38" customWidth="1"/>
    <col min="262" max="512" width="9.140625" style="38"/>
    <col min="513" max="513" width="33.7109375" style="38" customWidth="1"/>
    <col min="514" max="514" width="31.140625" style="38" customWidth="1"/>
    <col min="515" max="515" width="19.5703125" style="38" customWidth="1"/>
    <col min="516" max="516" width="21.140625" style="38" customWidth="1"/>
    <col min="517" max="517" width="17.42578125" style="38" customWidth="1"/>
    <col min="518" max="768" width="9.140625" style="38"/>
    <col min="769" max="769" width="33.7109375" style="38" customWidth="1"/>
    <col min="770" max="770" width="31.140625" style="38" customWidth="1"/>
    <col min="771" max="771" width="19.5703125" style="38" customWidth="1"/>
    <col min="772" max="772" width="21.140625" style="38" customWidth="1"/>
    <col min="773" max="773" width="17.42578125" style="38" customWidth="1"/>
    <col min="774" max="1024" width="9.140625" style="38"/>
    <col min="1025" max="1025" width="33.7109375" style="38" customWidth="1"/>
    <col min="1026" max="1026" width="31.140625" style="38" customWidth="1"/>
    <col min="1027" max="1027" width="19.5703125" style="38" customWidth="1"/>
    <col min="1028" max="1028" width="21.140625" style="38" customWidth="1"/>
    <col min="1029" max="1029" width="17.42578125" style="38" customWidth="1"/>
    <col min="1030" max="1280" width="9.140625" style="38"/>
    <col min="1281" max="1281" width="33.7109375" style="38" customWidth="1"/>
    <col min="1282" max="1282" width="31.140625" style="38" customWidth="1"/>
    <col min="1283" max="1283" width="19.5703125" style="38" customWidth="1"/>
    <col min="1284" max="1284" width="21.140625" style="38" customWidth="1"/>
    <col min="1285" max="1285" width="17.42578125" style="38" customWidth="1"/>
    <col min="1286" max="1536" width="9.140625" style="38"/>
    <col min="1537" max="1537" width="33.7109375" style="38" customWidth="1"/>
    <col min="1538" max="1538" width="31.140625" style="38" customWidth="1"/>
    <col min="1539" max="1539" width="19.5703125" style="38" customWidth="1"/>
    <col min="1540" max="1540" width="21.140625" style="38" customWidth="1"/>
    <col min="1541" max="1541" width="17.42578125" style="38" customWidth="1"/>
    <col min="1542" max="1792" width="9.140625" style="38"/>
    <col min="1793" max="1793" width="33.7109375" style="38" customWidth="1"/>
    <col min="1794" max="1794" width="31.140625" style="38" customWidth="1"/>
    <col min="1795" max="1795" width="19.5703125" style="38" customWidth="1"/>
    <col min="1796" max="1796" width="21.140625" style="38" customWidth="1"/>
    <col min="1797" max="1797" width="17.42578125" style="38" customWidth="1"/>
    <col min="1798" max="2048" width="9.140625" style="38"/>
    <col min="2049" max="2049" width="33.7109375" style="38" customWidth="1"/>
    <col min="2050" max="2050" width="31.140625" style="38" customWidth="1"/>
    <col min="2051" max="2051" width="19.5703125" style="38" customWidth="1"/>
    <col min="2052" max="2052" width="21.140625" style="38" customWidth="1"/>
    <col min="2053" max="2053" width="17.42578125" style="38" customWidth="1"/>
    <col min="2054" max="2304" width="9.140625" style="38"/>
    <col min="2305" max="2305" width="33.7109375" style="38" customWidth="1"/>
    <col min="2306" max="2306" width="31.140625" style="38" customWidth="1"/>
    <col min="2307" max="2307" width="19.5703125" style="38" customWidth="1"/>
    <col min="2308" max="2308" width="21.140625" style="38" customWidth="1"/>
    <col min="2309" max="2309" width="17.42578125" style="38" customWidth="1"/>
    <col min="2310" max="2560" width="9.140625" style="38"/>
    <col min="2561" max="2561" width="33.7109375" style="38" customWidth="1"/>
    <col min="2562" max="2562" width="31.140625" style="38" customWidth="1"/>
    <col min="2563" max="2563" width="19.5703125" style="38" customWidth="1"/>
    <col min="2564" max="2564" width="21.140625" style="38" customWidth="1"/>
    <col min="2565" max="2565" width="17.42578125" style="38" customWidth="1"/>
    <col min="2566" max="2816" width="9.140625" style="38"/>
    <col min="2817" max="2817" width="33.7109375" style="38" customWidth="1"/>
    <col min="2818" max="2818" width="31.140625" style="38" customWidth="1"/>
    <col min="2819" max="2819" width="19.5703125" style="38" customWidth="1"/>
    <col min="2820" max="2820" width="21.140625" style="38" customWidth="1"/>
    <col min="2821" max="2821" width="17.42578125" style="38" customWidth="1"/>
    <col min="2822" max="3072" width="9.140625" style="38"/>
    <col min="3073" max="3073" width="33.7109375" style="38" customWidth="1"/>
    <col min="3074" max="3074" width="31.140625" style="38" customWidth="1"/>
    <col min="3075" max="3075" width="19.5703125" style="38" customWidth="1"/>
    <col min="3076" max="3076" width="21.140625" style="38" customWidth="1"/>
    <col min="3077" max="3077" width="17.42578125" style="38" customWidth="1"/>
    <col min="3078" max="3328" width="9.140625" style="38"/>
    <col min="3329" max="3329" width="33.7109375" style="38" customWidth="1"/>
    <col min="3330" max="3330" width="31.140625" style="38" customWidth="1"/>
    <col min="3331" max="3331" width="19.5703125" style="38" customWidth="1"/>
    <col min="3332" max="3332" width="21.140625" style="38" customWidth="1"/>
    <col min="3333" max="3333" width="17.42578125" style="38" customWidth="1"/>
    <col min="3334" max="3584" width="9.140625" style="38"/>
    <col min="3585" max="3585" width="33.7109375" style="38" customWidth="1"/>
    <col min="3586" max="3586" width="31.140625" style="38" customWidth="1"/>
    <col min="3587" max="3587" width="19.5703125" style="38" customWidth="1"/>
    <col min="3588" max="3588" width="21.140625" style="38" customWidth="1"/>
    <col min="3589" max="3589" width="17.42578125" style="38" customWidth="1"/>
    <col min="3590" max="3840" width="9.140625" style="38"/>
    <col min="3841" max="3841" width="33.7109375" style="38" customWidth="1"/>
    <col min="3842" max="3842" width="31.140625" style="38" customWidth="1"/>
    <col min="3843" max="3843" width="19.5703125" style="38" customWidth="1"/>
    <col min="3844" max="3844" width="21.140625" style="38" customWidth="1"/>
    <col min="3845" max="3845" width="17.42578125" style="38" customWidth="1"/>
    <col min="3846" max="4096" width="9.140625" style="38"/>
    <col min="4097" max="4097" width="33.7109375" style="38" customWidth="1"/>
    <col min="4098" max="4098" width="31.140625" style="38" customWidth="1"/>
    <col min="4099" max="4099" width="19.5703125" style="38" customWidth="1"/>
    <col min="4100" max="4100" width="21.140625" style="38" customWidth="1"/>
    <col min="4101" max="4101" width="17.42578125" style="38" customWidth="1"/>
    <col min="4102" max="4352" width="9.140625" style="38"/>
    <col min="4353" max="4353" width="33.7109375" style="38" customWidth="1"/>
    <col min="4354" max="4354" width="31.140625" style="38" customWidth="1"/>
    <col min="4355" max="4355" width="19.5703125" style="38" customWidth="1"/>
    <col min="4356" max="4356" width="21.140625" style="38" customWidth="1"/>
    <col min="4357" max="4357" width="17.42578125" style="38" customWidth="1"/>
    <col min="4358" max="4608" width="9.140625" style="38"/>
    <col min="4609" max="4609" width="33.7109375" style="38" customWidth="1"/>
    <col min="4610" max="4610" width="31.140625" style="38" customWidth="1"/>
    <col min="4611" max="4611" width="19.5703125" style="38" customWidth="1"/>
    <col min="4612" max="4612" width="21.140625" style="38" customWidth="1"/>
    <col min="4613" max="4613" width="17.42578125" style="38" customWidth="1"/>
    <col min="4614" max="4864" width="9.140625" style="38"/>
    <col min="4865" max="4865" width="33.7109375" style="38" customWidth="1"/>
    <col min="4866" max="4866" width="31.140625" style="38" customWidth="1"/>
    <col min="4867" max="4867" width="19.5703125" style="38" customWidth="1"/>
    <col min="4868" max="4868" width="21.140625" style="38" customWidth="1"/>
    <col min="4869" max="4869" width="17.42578125" style="38" customWidth="1"/>
    <col min="4870" max="5120" width="9.140625" style="38"/>
    <col min="5121" max="5121" width="33.7109375" style="38" customWidth="1"/>
    <col min="5122" max="5122" width="31.140625" style="38" customWidth="1"/>
    <col min="5123" max="5123" width="19.5703125" style="38" customWidth="1"/>
    <col min="5124" max="5124" width="21.140625" style="38" customWidth="1"/>
    <col min="5125" max="5125" width="17.42578125" style="38" customWidth="1"/>
    <col min="5126" max="5376" width="9.140625" style="38"/>
    <col min="5377" max="5377" width="33.7109375" style="38" customWidth="1"/>
    <col min="5378" max="5378" width="31.140625" style="38" customWidth="1"/>
    <col min="5379" max="5379" width="19.5703125" style="38" customWidth="1"/>
    <col min="5380" max="5380" width="21.140625" style="38" customWidth="1"/>
    <col min="5381" max="5381" width="17.42578125" style="38" customWidth="1"/>
    <col min="5382" max="5632" width="9.140625" style="38"/>
    <col min="5633" max="5633" width="33.7109375" style="38" customWidth="1"/>
    <col min="5634" max="5634" width="31.140625" style="38" customWidth="1"/>
    <col min="5635" max="5635" width="19.5703125" style="38" customWidth="1"/>
    <col min="5636" max="5636" width="21.140625" style="38" customWidth="1"/>
    <col min="5637" max="5637" width="17.42578125" style="38" customWidth="1"/>
    <col min="5638" max="5888" width="9.140625" style="38"/>
    <col min="5889" max="5889" width="33.7109375" style="38" customWidth="1"/>
    <col min="5890" max="5890" width="31.140625" style="38" customWidth="1"/>
    <col min="5891" max="5891" width="19.5703125" style="38" customWidth="1"/>
    <col min="5892" max="5892" width="21.140625" style="38" customWidth="1"/>
    <col min="5893" max="5893" width="17.42578125" style="38" customWidth="1"/>
    <col min="5894" max="6144" width="9.140625" style="38"/>
    <col min="6145" max="6145" width="33.7109375" style="38" customWidth="1"/>
    <col min="6146" max="6146" width="31.140625" style="38" customWidth="1"/>
    <col min="6147" max="6147" width="19.5703125" style="38" customWidth="1"/>
    <col min="6148" max="6148" width="21.140625" style="38" customWidth="1"/>
    <col min="6149" max="6149" width="17.42578125" style="38" customWidth="1"/>
    <col min="6150" max="6400" width="9.140625" style="38"/>
    <col min="6401" max="6401" width="33.7109375" style="38" customWidth="1"/>
    <col min="6402" max="6402" width="31.140625" style="38" customWidth="1"/>
    <col min="6403" max="6403" width="19.5703125" style="38" customWidth="1"/>
    <col min="6404" max="6404" width="21.140625" style="38" customWidth="1"/>
    <col min="6405" max="6405" width="17.42578125" style="38" customWidth="1"/>
    <col min="6406" max="6656" width="9.140625" style="38"/>
    <col min="6657" max="6657" width="33.7109375" style="38" customWidth="1"/>
    <col min="6658" max="6658" width="31.140625" style="38" customWidth="1"/>
    <col min="6659" max="6659" width="19.5703125" style="38" customWidth="1"/>
    <col min="6660" max="6660" width="21.140625" style="38" customWidth="1"/>
    <col min="6661" max="6661" width="17.42578125" style="38" customWidth="1"/>
    <col min="6662" max="6912" width="9.140625" style="38"/>
    <col min="6913" max="6913" width="33.7109375" style="38" customWidth="1"/>
    <col min="6914" max="6914" width="31.140625" style="38" customWidth="1"/>
    <col min="6915" max="6915" width="19.5703125" style="38" customWidth="1"/>
    <col min="6916" max="6916" width="21.140625" style="38" customWidth="1"/>
    <col min="6917" max="6917" width="17.42578125" style="38" customWidth="1"/>
    <col min="6918" max="7168" width="9.140625" style="38"/>
    <col min="7169" max="7169" width="33.7109375" style="38" customWidth="1"/>
    <col min="7170" max="7170" width="31.140625" style="38" customWidth="1"/>
    <col min="7171" max="7171" width="19.5703125" style="38" customWidth="1"/>
    <col min="7172" max="7172" width="21.140625" style="38" customWidth="1"/>
    <col min="7173" max="7173" width="17.42578125" style="38" customWidth="1"/>
    <col min="7174" max="7424" width="9.140625" style="38"/>
    <col min="7425" max="7425" width="33.7109375" style="38" customWidth="1"/>
    <col min="7426" max="7426" width="31.140625" style="38" customWidth="1"/>
    <col min="7427" max="7427" width="19.5703125" style="38" customWidth="1"/>
    <col min="7428" max="7428" width="21.140625" style="38" customWidth="1"/>
    <col min="7429" max="7429" width="17.42578125" style="38" customWidth="1"/>
    <col min="7430" max="7680" width="9.140625" style="38"/>
    <col min="7681" max="7681" width="33.7109375" style="38" customWidth="1"/>
    <col min="7682" max="7682" width="31.140625" style="38" customWidth="1"/>
    <col min="7683" max="7683" width="19.5703125" style="38" customWidth="1"/>
    <col min="7684" max="7684" width="21.140625" style="38" customWidth="1"/>
    <col min="7685" max="7685" width="17.42578125" style="38" customWidth="1"/>
    <col min="7686" max="7936" width="9.140625" style="38"/>
    <col min="7937" max="7937" width="33.7109375" style="38" customWidth="1"/>
    <col min="7938" max="7938" width="31.140625" style="38" customWidth="1"/>
    <col min="7939" max="7939" width="19.5703125" style="38" customWidth="1"/>
    <col min="7940" max="7940" width="21.140625" style="38" customWidth="1"/>
    <col min="7941" max="7941" width="17.42578125" style="38" customWidth="1"/>
    <col min="7942" max="8192" width="9.140625" style="38"/>
    <col min="8193" max="8193" width="33.7109375" style="38" customWidth="1"/>
    <col min="8194" max="8194" width="31.140625" style="38" customWidth="1"/>
    <col min="8195" max="8195" width="19.5703125" style="38" customWidth="1"/>
    <col min="8196" max="8196" width="21.140625" style="38" customWidth="1"/>
    <col min="8197" max="8197" width="17.42578125" style="38" customWidth="1"/>
    <col min="8198" max="8448" width="9.140625" style="38"/>
    <col min="8449" max="8449" width="33.7109375" style="38" customWidth="1"/>
    <col min="8450" max="8450" width="31.140625" style="38" customWidth="1"/>
    <col min="8451" max="8451" width="19.5703125" style="38" customWidth="1"/>
    <col min="8452" max="8452" width="21.140625" style="38" customWidth="1"/>
    <col min="8453" max="8453" width="17.42578125" style="38" customWidth="1"/>
    <col min="8454" max="8704" width="9.140625" style="38"/>
    <col min="8705" max="8705" width="33.7109375" style="38" customWidth="1"/>
    <col min="8706" max="8706" width="31.140625" style="38" customWidth="1"/>
    <col min="8707" max="8707" width="19.5703125" style="38" customWidth="1"/>
    <col min="8708" max="8708" width="21.140625" style="38" customWidth="1"/>
    <col min="8709" max="8709" width="17.42578125" style="38" customWidth="1"/>
    <col min="8710" max="8960" width="9.140625" style="38"/>
    <col min="8961" max="8961" width="33.7109375" style="38" customWidth="1"/>
    <col min="8962" max="8962" width="31.140625" style="38" customWidth="1"/>
    <col min="8963" max="8963" width="19.5703125" style="38" customWidth="1"/>
    <col min="8964" max="8964" width="21.140625" style="38" customWidth="1"/>
    <col min="8965" max="8965" width="17.42578125" style="38" customWidth="1"/>
    <col min="8966" max="9216" width="9.140625" style="38"/>
    <col min="9217" max="9217" width="33.7109375" style="38" customWidth="1"/>
    <col min="9218" max="9218" width="31.140625" style="38" customWidth="1"/>
    <col min="9219" max="9219" width="19.5703125" style="38" customWidth="1"/>
    <col min="9220" max="9220" width="21.140625" style="38" customWidth="1"/>
    <col min="9221" max="9221" width="17.42578125" style="38" customWidth="1"/>
    <col min="9222" max="9472" width="9.140625" style="38"/>
    <col min="9473" max="9473" width="33.7109375" style="38" customWidth="1"/>
    <col min="9474" max="9474" width="31.140625" style="38" customWidth="1"/>
    <col min="9475" max="9475" width="19.5703125" style="38" customWidth="1"/>
    <col min="9476" max="9476" width="21.140625" style="38" customWidth="1"/>
    <col min="9477" max="9477" width="17.42578125" style="38" customWidth="1"/>
    <col min="9478" max="9728" width="9.140625" style="38"/>
    <col min="9729" max="9729" width="33.7109375" style="38" customWidth="1"/>
    <col min="9730" max="9730" width="31.140625" style="38" customWidth="1"/>
    <col min="9731" max="9731" width="19.5703125" style="38" customWidth="1"/>
    <col min="9732" max="9732" width="21.140625" style="38" customWidth="1"/>
    <col min="9733" max="9733" width="17.42578125" style="38" customWidth="1"/>
    <col min="9734" max="9984" width="9.140625" style="38"/>
    <col min="9985" max="9985" width="33.7109375" style="38" customWidth="1"/>
    <col min="9986" max="9986" width="31.140625" style="38" customWidth="1"/>
    <col min="9987" max="9987" width="19.5703125" style="38" customWidth="1"/>
    <col min="9988" max="9988" width="21.140625" style="38" customWidth="1"/>
    <col min="9989" max="9989" width="17.42578125" style="38" customWidth="1"/>
    <col min="9990" max="10240" width="9.140625" style="38"/>
    <col min="10241" max="10241" width="33.7109375" style="38" customWidth="1"/>
    <col min="10242" max="10242" width="31.140625" style="38" customWidth="1"/>
    <col min="10243" max="10243" width="19.5703125" style="38" customWidth="1"/>
    <col min="10244" max="10244" width="21.140625" style="38" customWidth="1"/>
    <col min="10245" max="10245" width="17.42578125" style="38" customWidth="1"/>
    <col min="10246" max="10496" width="9.140625" style="38"/>
    <col min="10497" max="10497" width="33.7109375" style="38" customWidth="1"/>
    <col min="10498" max="10498" width="31.140625" style="38" customWidth="1"/>
    <col min="10499" max="10499" width="19.5703125" style="38" customWidth="1"/>
    <col min="10500" max="10500" width="21.140625" style="38" customWidth="1"/>
    <col min="10501" max="10501" width="17.42578125" style="38" customWidth="1"/>
    <col min="10502" max="10752" width="9.140625" style="38"/>
    <col min="10753" max="10753" width="33.7109375" style="38" customWidth="1"/>
    <col min="10754" max="10754" width="31.140625" style="38" customWidth="1"/>
    <col min="10755" max="10755" width="19.5703125" style="38" customWidth="1"/>
    <col min="10756" max="10756" width="21.140625" style="38" customWidth="1"/>
    <col min="10757" max="10757" width="17.42578125" style="38" customWidth="1"/>
    <col min="10758" max="11008" width="9.140625" style="38"/>
    <col min="11009" max="11009" width="33.7109375" style="38" customWidth="1"/>
    <col min="11010" max="11010" width="31.140625" style="38" customWidth="1"/>
    <col min="11011" max="11011" width="19.5703125" style="38" customWidth="1"/>
    <col min="11012" max="11012" width="21.140625" style="38" customWidth="1"/>
    <col min="11013" max="11013" width="17.42578125" style="38" customWidth="1"/>
    <col min="11014" max="11264" width="9.140625" style="38"/>
    <col min="11265" max="11265" width="33.7109375" style="38" customWidth="1"/>
    <col min="11266" max="11266" width="31.140625" style="38" customWidth="1"/>
    <col min="11267" max="11267" width="19.5703125" style="38" customWidth="1"/>
    <col min="11268" max="11268" width="21.140625" style="38" customWidth="1"/>
    <col min="11269" max="11269" width="17.42578125" style="38" customWidth="1"/>
    <col min="11270" max="11520" width="9.140625" style="38"/>
    <col min="11521" max="11521" width="33.7109375" style="38" customWidth="1"/>
    <col min="11522" max="11522" width="31.140625" style="38" customWidth="1"/>
    <col min="11523" max="11523" width="19.5703125" style="38" customWidth="1"/>
    <col min="11524" max="11524" width="21.140625" style="38" customWidth="1"/>
    <col min="11525" max="11525" width="17.42578125" style="38" customWidth="1"/>
    <col min="11526" max="11776" width="9.140625" style="38"/>
    <col min="11777" max="11777" width="33.7109375" style="38" customWidth="1"/>
    <col min="11778" max="11778" width="31.140625" style="38" customWidth="1"/>
    <col min="11779" max="11779" width="19.5703125" style="38" customWidth="1"/>
    <col min="11780" max="11780" width="21.140625" style="38" customWidth="1"/>
    <col min="11781" max="11781" width="17.42578125" style="38" customWidth="1"/>
    <col min="11782" max="12032" width="9.140625" style="38"/>
    <col min="12033" max="12033" width="33.7109375" style="38" customWidth="1"/>
    <col min="12034" max="12034" width="31.140625" style="38" customWidth="1"/>
    <col min="12035" max="12035" width="19.5703125" style="38" customWidth="1"/>
    <col min="12036" max="12036" width="21.140625" style="38" customWidth="1"/>
    <col min="12037" max="12037" width="17.42578125" style="38" customWidth="1"/>
    <col min="12038" max="12288" width="9.140625" style="38"/>
    <col min="12289" max="12289" width="33.7109375" style="38" customWidth="1"/>
    <col min="12290" max="12290" width="31.140625" style="38" customWidth="1"/>
    <col min="12291" max="12291" width="19.5703125" style="38" customWidth="1"/>
    <col min="12292" max="12292" width="21.140625" style="38" customWidth="1"/>
    <col min="12293" max="12293" width="17.42578125" style="38" customWidth="1"/>
    <col min="12294" max="12544" width="9.140625" style="38"/>
    <col min="12545" max="12545" width="33.7109375" style="38" customWidth="1"/>
    <col min="12546" max="12546" width="31.140625" style="38" customWidth="1"/>
    <col min="12547" max="12547" width="19.5703125" style="38" customWidth="1"/>
    <col min="12548" max="12548" width="21.140625" style="38" customWidth="1"/>
    <col min="12549" max="12549" width="17.42578125" style="38" customWidth="1"/>
    <col min="12550" max="12800" width="9.140625" style="38"/>
    <col min="12801" max="12801" width="33.7109375" style="38" customWidth="1"/>
    <col min="12802" max="12802" width="31.140625" style="38" customWidth="1"/>
    <col min="12803" max="12803" width="19.5703125" style="38" customWidth="1"/>
    <col min="12804" max="12804" width="21.140625" style="38" customWidth="1"/>
    <col min="12805" max="12805" width="17.42578125" style="38" customWidth="1"/>
    <col min="12806" max="13056" width="9.140625" style="38"/>
    <col min="13057" max="13057" width="33.7109375" style="38" customWidth="1"/>
    <col min="13058" max="13058" width="31.140625" style="38" customWidth="1"/>
    <col min="13059" max="13059" width="19.5703125" style="38" customWidth="1"/>
    <col min="13060" max="13060" width="21.140625" style="38" customWidth="1"/>
    <col min="13061" max="13061" width="17.42578125" style="38" customWidth="1"/>
    <col min="13062" max="13312" width="9.140625" style="38"/>
    <col min="13313" max="13313" width="33.7109375" style="38" customWidth="1"/>
    <col min="13314" max="13314" width="31.140625" style="38" customWidth="1"/>
    <col min="13315" max="13315" width="19.5703125" style="38" customWidth="1"/>
    <col min="13316" max="13316" width="21.140625" style="38" customWidth="1"/>
    <col min="13317" max="13317" width="17.42578125" style="38" customWidth="1"/>
    <col min="13318" max="13568" width="9.140625" style="38"/>
    <col min="13569" max="13569" width="33.7109375" style="38" customWidth="1"/>
    <col min="13570" max="13570" width="31.140625" style="38" customWidth="1"/>
    <col min="13571" max="13571" width="19.5703125" style="38" customWidth="1"/>
    <col min="13572" max="13572" width="21.140625" style="38" customWidth="1"/>
    <col min="13573" max="13573" width="17.42578125" style="38" customWidth="1"/>
    <col min="13574" max="13824" width="9.140625" style="38"/>
    <col min="13825" max="13825" width="33.7109375" style="38" customWidth="1"/>
    <col min="13826" max="13826" width="31.140625" style="38" customWidth="1"/>
    <col min="13827" max="13827" width="19.5703125" style="38" customWidth="1"/>
    <col min="13828" max="13828" width="21.140625" style="38" customWidth="1"/>
    <col min="13829" max="13829" width="17.42578125" style="38" customWidth="1"/>
    <col min="13830" max="14080" width="9.140625" style="38"/>
    <col min="14081" max="14081" width="33.7109375" style="38" customWidth="1"/>
    <col min="14082" max="14082" width="31.140625" style="38" customWidth="1"/>
    <col min="14083" max="14083" width="19.5703125" style="38" customWidth="1"/>
    <col min="14084" max="14084" width="21.140625" style="38" customWidth="1"/>
    <col min="14085" max="14085" width="17.42578125" style="38" customWidth="1"/>
    <col min="14086" max="14336" width="9.140625" style="38"/>
    <col min="14337" max="14337" width="33.7109375" style="38" customWidth="1"/>
    <col min="14338" max="14338" width="31.140625" style="38" customWidth="1"/>
    <col min="14339" max="14339" width="19.5703125" style="38" customWidth="1"/>
    <col min="14340" max="14340" width="21.140625" style="38" customWidth="1"/>
    <col min="14341" max="14341" width="17.42578125" style="38" customWidth="1"/>
    <col min="14342" max="14592" width="9.140625" style="38"/>
    <col min="14593" max="14593" width="33.7109375" style="38" customWidth="1"/>
    <col min="14594" max="14594" width="31.140625" style="38" customWidth="1"/>
    <col min="14595" max="14595" width="19.5703125" style="38" customWidth="1"/>
    <col min="14596" max="14596" width="21.140625" style="38" customWidth="1"/>
    <col min="14597" max="14597" width="17.42578125" style="38" customWidth="1"/>
    <col min="14598" max="14848" width="9.140625" style="38"/>
    <col min="14849" max="14849" width="33.7109375" style="38" customWidth="1"/>
    <col min="14850" max="14850" width="31.140625" style="38" customWidth="1"/>
    <col min="14851" max="14851" width="19.5703125" style="38" customWidth="1"/>
    <col min="14852" max="14852" width="21.140625" style="38" customWidth="1"/>
    <col min="14853" max="14853" width="17.42578125" style="38" customWidth="1"/>
    <col min="14854" max="15104" width="9.140625" style="38"/>
    <col min="15105" max="15105" width="33.7109375" style="38" customWidth="1"/>
    <col min="15106" max="15106" width="31.140625" style="38" customWidth="1"/>
    <col min="15107" max="15107" width="19.5703125" style="38" customWidth="1"/>
    <col min="15108" max="15108" width="21.140625" style="38" customWidth="1"/>
    <col min="15109" max="15109" width="17.42578125" style="38" customWidth="1"/>
    <col min="15110" max="15360" width="9.140625" style="38"/>
    <col min="15361" max="15361" width="33.7109375" style="38" customWidth="1"/>
    <col min="15362" max="15362" width="31.140625" style="38" customWidth="1"/>
    <col min="15363" max="15363" width="19.5703125" style="38" customWidth="1"/>
    <col min="15364" max="15364" width="21.140625" style="38" customWidth="1"/>
    <col min="15365" max="15365" width="17.42578125" style="38" customWidth="1"/>
    <col min="15366" max="15616" width="9.140625" style="38"/>
    <col min="15617" max="15617" width="33.7109375" style="38" customWidth="1"/>
    <col min="15618" max="15618" width="31.140625" style="38" customWidth="1"/>
    <col min="15619" max="15619" width="19.5703125" style="38" customWidth="1"/>
    <col min="15620" max="15620" width="21.140625" style="38" customWidth="1"/>
    <col min="15621" max="15621" width="17.42578125" style="38" customWidth="1"/>
    <col min="15622" max="15872" width="9.140625" style="38"/>
    <col min="15873" max="15873" width="33.7109375" style="38" customWidth="1"/>
    <col min="15874" max="15874" width="31.140625" style="38" customWidth="1"/>
    <col min="15875" max="15875" width="19.5703125" style="38" customWidth="1"/>
    <col min="15876" max="15876" width="21.140625" style="38" customWidth="1"/>
    <col min="15877" max="15877" width="17.42578125" style="38" customWidth="1"/>
    <col min="15878" max="16128" width="9.140625" style="38"/>
    <col min="16129" max="16129" width="33.7109375" style="38" customWidth="1"/>
    <col min="16130" max="16130" width="31.140625" style="38" customWidth="1"/>
    <col min="16131" max="16131" width="19.5703125" style="38" customWidth="1"/>
    <col min="16132" max="16132" width="21.140625" style="38" customWidth="1"/>
    <col min="16133" max="16133" width="17.42578125" style="38" customWidth="1"/>
    <col min="16134" max="16384" width="9.140625" style="38"/>
  </cols>
  <sheetData>
    <row r="1" spans="1:5" x14ac:dyDescent="0.25">
      <c r="A1" s="37" t="s">
        <v>27</v>
      </c>
    </row>
    <row r="2" spans="1:5" x14ac:dyDescent="0.25">
      <c r="A2" s="40" t="s">
        <v>28</v>
      </c>
    </row>
    <row r="3" spans="1:5" x14ac:dyDescent="0.25">
      <c r="A3" s="41"/>
    </row>
    <row r="4" spans="1:5" ht="15" customHeight="1" x14ac:dyDescent="0.25">
      <c r="A4" s="71" t="s">
        <v>29</v>
      </c>
      <c r="B4" s="71"/>
      <c r="C4" s="71"/>
      <c r="D4" s="71"/>
      <c r="E4" s="71"/>
    </row>
    <row r="5" spans="1:5" x14ac:dyDescent="0.25">
      <c r="A5" s="72"/>
      <c r="B5" s="72"/>
      <c r="C5" s="72"/>
      <c r="D5" s="72"/>
      <c r="E5" s="72"/>
    </row>
    <row r="6" spans="1:5" ht="15" customHeight="1" x14ac:dyDescent="0.25">
      <c r="A6" s="71" t="s">
        <v>42</v>
      </c>
      <c r="B6" s="71"/>
      <c r="C6" s="71"/>
      <c r="D6" s="73" t="s">
        <v>148</v>
      </c>
      <c r="E6" s="73"/>
    </row>
    <row r="7" spans="1:5" x14ac:dyDescent="0.25">
      <c r="A7" s="72"/>
      <c r="B7" s="72"/>
      <c r="C7" s="72"/>
      <c r="D7" s="72"/>
      <c r="E7" s="72"/>
    </row>
    <row r="8" spans="1:5" x14ac:dyDescent="0.25">
      <c r="A8" s="74" t="s">
        <v>4</v>
      </c>
      <c r="B8" s="42" t="s">
        <v>30</v>
      </c>
      <c r="C8" s="42" t="s">
        <v>31</v>
      </c>
      <c r="D8" s="75" t="s">
        <v>32</v>
      </c>
      <c r="E8" s="77" t="s">
        <v>11</v>
      </c>
    </row>
    <row r="9" spans="1:5" x14ac:dyDescent="0.25">
      <c r="A9" s="74"/>
      <c r="B9" s="43" t="s">
        <v>33</v>
      </c>
      <c r="C9" s="43" t="s">
        <v>34</v>
      </c>
      <c r="D9" s="76"/>
      <c r="E9" s="78"/>
    </row>
    <row r="10" spans="1:5" x14ac:dyDescent="0.25">
      <c r="A10" s="46" t="s">
        <v>35</v>
      </c>
      <c r="B10" s="44"/>
      <c r="C10" s="44"/>
      <c r="D10" s="50"/>
      <c r="E10" s="44"/>
    </row>
    <row r="11" spans="1:5" x14ac:dyDescent="0.25">
      <c r="A11" s="46" t="s">
        <v>36</v>
      </c>
      <c r="B11" s="46"/>
      <c r="C11" s="44"/>
      <c r="D11" s="50">
        <f>SUM(D10)</f>
        <v>0</v>
      </c>
      <c r="E11" s="44"/>
    </row>
    <row r="12" spans="1:5" x14ac:dyDescent="0.25">
      <c r="A12" s="46" t="s">
        <v>37</v>
      </c>
      <c r="B12" s="47"/>
      <c r="C12" s="48"/>
      <c r="D12" s="50"/>
      <c r="E12" s="44"/>
    </row>
    <row r="13" spans="1:5" x14ac:dyDescent="0.25">
      <c r="A13" s="46" t="s">
        <v>38</v>
      </c>
      <c r="B13" s="46"/>
      <c r="C13" s="44"/>
      <c r="D13" s="50">
        <f>SUM(D12)</f>
        <v>0</v>
      </c>
      <c r="E13" s="44"/>
    </row>
    <row r="14" spans="1:5" x14ac:dyDescent="0.25">
      <c r="A14" s="46" t="s">
        <v>39</v>
      </c>
      <c r="B14" s="46"/>
      <c r="C14" s="44"/>
      <c r="D14" s="50"/>
      <c r="E14" s="44"/>
    </row>
    <row r="15" spans="1:5" x14ac:dyDescent="0.25">
      <c r="A15" s="46" t="s">
        <v>40</v>
      </c>
      <c r="B15" s="46"/>
      <c r="C15" s="44"/>
      <c r="D15" s="50">
        <f>SUM(D14)</f>
        <v>0</v>
      </c>
      <c r="E15" s="44"/>
    </row>
    <row r="16" spans="1:5" ht="15.75" thickBot="1" x14ac:dyDescent="0.3">
      <c r="A16" s="70" t="s">
        <v>41</v>
      </c>
      <c r="B16" s="70"/>
      <c r="C16" s="45"/>
      <c r="D16" s="51">
        <f>SUM(D15,D13,D11)</f>
        <v>0</v>
      </c>
      <c r="E16" s="45"/>
    </row>
    <row r="19" spans="1:1" x14ac:dyDescent="0.25">
      <c r="A19" s="13"/>
    </row>
    <row r="31" spans="1:1" x14ac:dyDescent="0.25">
      <c r="A31" s="38" t="s">
        <v>43</v>
      </c>
    </row>
  </sheetData>
  <mergeCells count="9">
    <mergeCell ref="A16:B16"/>
    <mergeCell ref="A4:E4"/>
    <mergeCell ref="A5:E5"/>
    <mergeCell ref="A6:C6"/>
    <mergeCell ref="D6:E6"/>
    <mergeCell ref="A7:E7"/>
    <mergeCell ref="A8:A9"/>
    <mergeCell ref="D8:D9"/>
    <mergeCell ref="E8:E9"/>
  </mergeCells>
  <pageMargins left="0.7" right="0.7" top="0.66" bottom="0.75" header="0.3" footer="0.3"/>
  <pageSetup paperSize="9" scale="9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088b99d-43cd-4d60-b0a9-8326104c8511">
      <Terms xmlns="http://schemas.microsoft.com/office/infopath/2007/PartnerControls"/>
    </lcf76f155ced4ddcb4097134ff3c332f>
    <TaxCatchAll xmlns="f38f5b12-b473-4caa-8f25-f6d0fa98e7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E6F4881431301648B3F51FC6C4D6D2BD" ma:contentTypeVersion="16" ma:contentTypeDescription="Създаване на нов документ" ma:contentTypeScope="" ma:versionID="bc07cd78e32779fcf5eff024142c36e1">
  <xsd:schema xmlns:xsd="http://www.w3.org/2001/XMLSchema" xmlns:xs="http://www.w3.org/2001/XMLSchema" xmlns:p="http://schemas.microsoft.com/office/2006/metadata/properties" xmlns:ns1="http://schemas.microsoft.com/sharepoint/v3" xmlns:ns2="d088b99d-43cd-4d60-b0a9-8326104c8511" xmlns:ns3="f38f5b12-b473-4caa-8f25-f6d0fa98e77f" targetNamespace="http://schemas.microsoft.com/office/2006/metadata/properties" ma:root="true" ma:fieldsID="0eedaf544b4825930b4d9d3e05b99b34" ns1:_="" ns2:_="" ns3:_="">
    <xsd:import namespace="http://schemas.microsoft.com/sharepoint/v3"/>
    <xsd:import namespace="d088b99d-43cd-4d60-b0a9-8326104c8511"/>
    <xsd:import namespace="f38f5b12-b473-4caa-8f25-f6d0fa98e7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Свойства на единните правила за съвместимост" ma:hidden="true" ma:internalName="_ip_UnifiedCompliancePolicyProperties">
      <xsd:simpleType>
        <xsd:restriction base="dms:Note"/>
      </xsd:simpleType>
    </xsd:element>
    <xsd:element name="_ip_UnifiedCompliancePolicyUIAction" ma:index="19" nillable="true" ma:displayName="Действие в ПИ на единните правила за съвместимост"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88b99d-43cd-4d60-b0a9-8326104c8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Етикети за изображения" ma:readOnly="false" ma:fieldId="{5cf76f15-5ced-4ddc-b409-7134ff3c332f}" ma:taxonomyMulti="true" ma:sspId="d0c0a117-6ac0-4dba-a78e-ff4a958a2c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f5b12-b473-4caa-8f25-f6d0fa98e77f" elementFormDefault="qualified">
    <xsd:import namespace="http://schemas.microsoft.com/office/2006/documentManagement/types"/>
    <xsd:import namespace="http://schemas.microsoft.com/office/infopath/2007/PartnerControls"/>
    <xsd:element name="SharedWithUsers" ma:index="10" nillable="true" ma:displayName="Споделено 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Споделени с подробности" ma:internalName="SharedWithDetails" ma:readOnly="true">
      <xsd:simpleType>
        <xsd:restriction base="dms:Note">
          <xsd:maxLength value="255"/>
        </xsd:restriction>
      </xsd:simpleType>
    </xsd:element>
    <xsd:element name="TaxCatchAll" ma:index="22" nillable="true" ma:displayName="Taxonomy Catch All Column" ma:hidden="true" ma:list="{05b61b5b-5402-4e4a-892f-9e9a029fc356}" ma:internalName="TaxCatchAll" ma:showField="CatchAllData" ma:web="f38f5b12-b473-4caa-8f25-f6d0fa98e7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ъдържание"/>
        <xsd:element ref="dc:title" minOccurs="0" maxOccurs="1" ma:index="4" ma:displayName="Заглав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AAD5F8-2B68-4B00-AE3D-05EABDC22E0D}">
  <ds:schemaRefs>
    <ds:schemaRef ds:uri="http://schemas.openxmlformats.org/package/2006/metadata/core-properties"/>
    <ds:schemaRef ds:uri="http://www.w3.org/XML/1998/namespace"/>
    <ds:schemaRef ds:uri="http://schemas.microsoft.com/office/infopath/2007/PartnerControls"/>
    <ds:schemaRef ds:uri="d088b99d-43cd-4d60-b0a9-8326104c8511"/>
    <ds:schemaRef ds:uri="f38f5b12-b473-4caa-8f25-f6d0fa98e77f"/>
    <ds:schemaRef ds:uri="http://schemas.microsoft.com/office/2006/documentManagement/types"/>
    <ds:schemaRef ds:uri="http://schemas.microsoft.com/sharepoint/v3"/>
    <ds:schemaRef ds:uri="http://purl.org/dc/elements/1.1/"/>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CE22F8F-0B42-47EB-9DDB-D5BCD2B77749}">
  <ds:schemaRefs>
    <ds:schemaRef ds:uri="http://schemas.microsoft.com/sharepoint/v3/contenttype/forms"/>
  </ds:schemaRefs>
</ds:datastoreItem>
</file>

<file path=customXml/itemProps3.xml><?xml version="1.0" encoding="utf-8"?>
<ds:datastoreItem xmlns:ds="http://schemas.openxmlformats.org/officeDocument/2006/customXml" ds:itemID="{E5BF839B-5D6C-458B-931A-FF3EBC5B2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88b99d-43cd-4d60-b0a9-8326104c8511"/>
    <ds:schemaRef ds:uri="f38f5b12-b473-4caa-8f25-f6d0fa98e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Приложение №2_Q2 2023</vt:lpstr>
      <vt:lpstr>Приложение №4_Q2 2023</vt:lpstr>
      <vt:lpstr>'Приложение №2_Q2 2023'!Print_Titles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2023-10-02T12:38:47Z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0x010100E6F4881431301648B3F51FC6C4D6D2BD</vt:lpwstr>
  </property>
  <property fmtid="{D5CDD505-2E9C-101B-9397-08002B2CF9AE}" pid="3" name="Order">
    <vt:r8>1612600</vt:r8>
  </property>
  <property fmtid="{D5CDD505-2E9C-101B-9397-08002B2CF9AE}" pid="4" name="MediaServiceImageTags">
    <vt:lpwstr/>
  </property>
</Properties>
</file>