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070" windowHeight="11220" activeTab="0"/>
  </bookViews>
  <sheets>
    <sheet name="Pril.3 - personal" sheetId="1" r:id="rId1"/>
  </sheets>
  <definedNames>
    <definedName name="_xlnm.Print_Area" localSheetId="0">'Pril.3 - personal'!$A$1:$F$53</definedName>
    <definedName name="_xlnm.Print_Titles" localSheetId="0">'Pril.3 - personal'!$8:$8</definedName>
  </definedNames>
  <calcPr fullCalcOnLoad="1"/>
</workbook>
</file>

<file path=xl/comments1.xml><?xml version="1.0" encoding="utf-8"?>
<comments xmlns="http://schemas.openxmlformats.org/spreadsheetml/2006/main">
  <authors>
    <author>mdvalkov</author>
  </authors>
  <commentList>
    <comment ref="B10" authorId="0">
      <text>
        <r>
          <rPr>
            <b/>
            <sz val="9"/>
            <rFont val="Tahoma"/>
            <family val="2"/>
          </rPr>
          <t>mdvalkov:</t>
        </r>
        <r>
          <rPr>
            <sz val="9"/>
            <rFont val="Tahoma"/>
            <family val="2"/>
          </rPr>
          <t xml:space="preserve">
От годишна статистика</t>
        </r>
      </text>
    </comment>
    <comment ref="B11" authorId="0">
      <text>
        <r>
          <rPr>
            <b/>
            <sz val="9"/>
            <rFont val="Tahoma"/>
            <family val="2"/>
          </rPr>
          <t>mdvalkov:</t>
        </r>
        <r>
          <rPr>
            <sz val="9"/>
            <rFont val="Tahoma"/>
            <family val="2"/>
          </rPr>
          <t xml:space="preserve">
От годишна статистика и сравнено с Персонал</t>
        </r>
      </text>
    </comment>
    <comment ref="B13" authorId="0">
      <text>
        <r>
          <rPr>
            <b/>
            <sz val="9"/>
            <rFont val="Tahoma"/>
            <family val="2"/>
          </rPr>
          <t>mdvalkov:</t>
        </r>
        <r>
          <rPr>
            <sz val="9"/>
            <rFont val="Tahoma"/>
            <family val="2"/>
          </rPr>
          <t xml:space="preserve">
От годишна статистика и сравнено с Персонал за общата бройка напуснали. Разбивките от персонал по основания.</t>
        </r>
      </text>
    </comment>
  </commentList>
</comments>
</file>

<file path=xl/sharedStrings.xml><?xml version="1.0" encoding="utf-8"?>
<sst xmlns="http://schemas.openxmlformats.org/spreadsheetml/2006/main" count="72" uniqueCount="62">
  <si>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</si>
  <si>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</si>
  <si>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</si>
  <si>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</si>
  <si>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</si>
  <si>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</si>
  <si>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</si>
  <si>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</si>
  <si>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</si>
  <si>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</si>
  <si>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</si>
  <si>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</si>
  <si>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</si>
  <si>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</si>
  <si>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</si>
  <si>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</si>
  <si>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</si>
  <si>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Социални придобивки (хил. лв.)
описание  и правно основание, в т.ч.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</si>
  <si>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</si>
  <si>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</si>
  <si>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</si>
  <si>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</si>
  <si>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Обезщетения
вид и правно основание, в т.ч.</t>
  </si>
  <si>
    <t>"АЕЦ Козлодуй"ЕАД</t>
  </si>
  <si>
    <t>Парични помощи и въстановяване на медицински разходи от средствата на СБКО</t>
  </si>
  <si>
    <t>Допълнително доброволно пенсионно осигуряване</t>
  </si>
  <si>
    <t>Застраховка риск трудова злополука</t>
  </si>
  <si>
    <t>Допълнително здравно застраховане</t>
  </si>
  <si>
    <t>Суми за поевтиняване на храна по чл.294 от КТ</t>
  </si>
  <si>
    <r>
      <t xml:space="preserve">Суми за безплатна храна по Наредба </t>
    </r>
    <r>
      <rPr>
        <sz val="11"/>
        <color indexed="8"/>
        <rFont val="Calibri"/>
        <family val="2"/>
      </rPr>
      <t>№11/2005 г.</t>
    </r>
  </si>
  <si>
    <t>Соц. плащания за почивка и празници</t>
  </si>
  <si>
    <t>Други</t>
  </si>
  <si>
    <t>Болнични от работодателя</t>
  </si>
  <si>
    <t>ИЗПЪЛНИТЕЛЕН ДИРЕКТОР:</t>
  </si>
  <si>
    <t>ГЛАВЕН СЧЕТОВОДИТЕЛ:</t>
  </si>
  <si>
    <t>Изготвили:</t>
  </si>
  <si>
    <t>Съгласувал:</t>
  </si>
  <si>
    <t>Гл.експерт СО, М. Вълков</t>
  </si>
  <si>
    <t xml:space="preserve"> поради навършване на условия за пенсиониране </t>
  </si>
  <si>
    <t xml:space="preserve"> поради изтичане на изпитателен срок, уговорен срок, извършване на определена работа или заместване на отсъстващ работник или служител </t>
  </si>
  <si>
    <t xml:space="preserve"> по взаимно съгласие  </t>
  </si>
  <si>
    <t xml:space="preserve"> по други причини </t>
  </si>
  <si>
    <t>Одитен комитет</t>
  </si>
  <si>
    <t>Н-к отдел "УТО", Е.Савова</t>
  </si>
  <si>
    <r>
      <t xml:space="preserve">Чл. 222 ал.3- </t>
    </r>
    <r>
      <rPr>
        <sz val="8"/>
        <color indexed="8"/>
        <rFont val="Calibri"/>
        <family val="2"/>
      </rPr>
      <t>при пенсиониране</t>
    </r>
  </si>
  <si>
    <r>
      <t xml:space="preserve">Чл. 222 ал.1- </t>
    </r>
    <r>
      <rPr>
        <sz val="8"/>
        <color indexed="8"/>
        <rFont val="Calibri"/>
        <family val="2"/>
      </rPr>
      <t>съкращаване в щата</t>
    </r>
  </si>
  <si>
    <r>
      <t xml:space="preserve">Чл.225 ал.1 - </t>
    </r>
    <r>
      <rPr>
        <sz val="8"/>
        <color indexed="8"/>
        <rFont val="Calibri"/>
        <family val="2"/>
      </rPr>
      <t>при незаконно уволнение</t>
    </r>
  </si>
  <si>
    <r>
      <t xml:space="preserve">Чл.220 - </t>
    </r>
    <r>
      <rPr>
        <sz val="8"/>
        <color indexed="8"/>
        <rFont val="Calibri"/>
        <family val="2"/>
      </rPr>
      <t>за неспазено предизвестие</t>
    </r>
  </si>
  <si>
    <r>
      <t xml:space="preserve">Чл.224 - </t>
    </r>
    <r>
      <rPr>
        <sz val="8"/>
        <color indexed="8"/>
        <rFont val="Calibri"/>
        <family val="2"/>
      </rPr>
      <t>за неизползван платен годишен отпуск при напускане</t>
    </r>
  </si>
  <si>
    <t>Членовете на ОК не се възползват от соц.програма на АЕЦ</t>
  </si>
  <si>
    <t>Начисленията за СРЗ и ОВ от раб-ля са за членовете на СД и ОК</t>
  </si>
  <si>
    <r>
      <t>Чл.331 от КТ</t>
    </r>
    <r>
      <rPr>
        <sz val="8"/>
        <color indexed="8"/>
        <rFont val="Calibri"/>
        <family val="2"/>
      </rPr>
      <t xml:space="preserve"> - прекратяване на трудовия договор по инициатива на работодателя</t>
    </r>
  </si>
  <si>
    <r>
      <t xml:space="preserve">Чл. 222 ал.2- </t>
    </r>
    <r>
      <rPr>
        <sz val="8"/>
        <color indexed="8"/>
        <rFont val="Calibri"/>
        <family val="2"/>
      </rPr>
      <t>прекратяване на трудовия договор поради болест</t>
    </r>
  </si>
  <si>
    <t xml:space="preserve">                                                    Володя Боновски</t>
  </si>
  <si>
    <t>2022 г.</t>
  </si>
  <si>
    <t>Списъчен брой на 01.01.2022 г.</t>
  </si>
  <si>
    <t>Списъчен брой към 31.12.2022 г.</t>
  </si>
  <si>
    <t>Счетоводител, Л. Димитрова</t>
  </si>
  <si>
    <t>Георги Кирков</t>
  </si>
  <si>
    <t>Начисленията са за периода м.01-м.08.2022 и от м.11-м.12.2022</t>
  </si>
  <si>
    <r>
      <t xml:space="preserve">Чл.64 (1) КТД - </t>
    </r>
    <r>
      <rPr>
        <sz val="8"/>
        <color indexed="8"/>
        <rFont val="Calibri"/>
        <family val="2"/>
      </rPr>
      <t>Помощ до ОМЗ преди трудоустрояване</t>
    </r>
  </si>
  <si>
    <t>Съвет на директорите
прекратен договор за управление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</si>
</sst>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 * #,##0_)\ _л_в_ ;_ * \(#,##0\)\ _л_в_ ;_ * &quot;-&quot;??_)\ _л_в_ ;_ @_ "/>
    <numFmt numFmtId="167" formatCode="_ * #,##0.0_)\ _л_в_ ;_ * \(#,##0.0\)\ _л_в_ ;_ * &quot;-&quot;??_)\ _л_в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name val="Calibri"/>
      <family val="2"/>
    </font>
    <font>
      <sz val="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sz val="7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166" fontId="1" fillId="33" borderId="10" xfId="42" applyNumberFormat="1" applyFont="1" applyFill="1" applyBorder="1" applyAlignment="1">
      <alignment horizontal="center"/>
    </xf>
    <xf numFmtId="166" fontId="1" fillId="33" borderId="11" xfId="42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6" fontId="1" fillId="33" borderId="16" xfId="42" applyNumberFormat="1" applyFont="1" applyFill="1" applyBorder="1" applyAlignment="1">
      <alignment/>
    </xf>
    <xf numFmtId="166" fontId="1" fillId="33" borderId="17" xfId="42" applyNumberFormat="1" applyFont="1" applyFill="1" applyBorder="1" applyAlignment="1">
      <alignment/>
    </xf>
    <xf numFmtId="0" fontId="0" fillId="0" borderId="18" xfId="0" applyBorder="1" applyAlignment="1">
      <alignment wrapText="1"/>
    </xf>
    <xf numFmtId="166" fontId="1" fillId="33" borderId="16" xfId="42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3" fillId="34" borderId="22" xfId="0" applyFont="1" applyFill="1" applyBorder="1" applyAlignment="1">
      <alignment vertical="center" wrapText="1"/>
    </xf>
    <xf numFmtId="166" fontId="4" fillId="33" borderId="23" xfId="42" applyNumberFormat="1" applyFont="1" applyFill="1" applyBorder="1" applyAlignment="1">
      <alignment horizontal="center" vertical="center"/>
    </xf>
    <xf numFmtId="166" fontId="4" fillId="33" borderId="24" xfId="42" applyNumberFormat="1" applyFont="1" applyFill="1" applyBorder="1" applyAlignment="1">
      <alignment vertical="center"/>
    </xf>
    <xf numFmtId="166" fontId="4" fillId="33" borderId="23" xfId="42" applyNumberFormat="1" applyFont="1" applyFill="1" applyBorder="1" applyAlignment="1">
      <alignment vertical="center"/>
    </xf>
    <xf numFmtId="0" fontId="0" fillId="34" borderId="20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wrapText="1"/>
    </xf>
    <xf numFmtId="0" fontId="3" fillId="34" borderId="2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3" fontId="48" fillId="0" borderId="0" xfId="4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66" fontId="4" fillId="33" borderId="23" xfId="42" applyNumberFormat="1" applyFont="1" applyFill="1" applyBorder="1" applyAlignment="1">
      <alignment horizontal="right" vertical="center"/>
    </xf>
    <xf numFmtId="0" fontId="0" fillId="0" borderId="19" xfId="0" applyBorder="1" applyAlignment="1">
      <alignment wrapText="1"/>
    </xf>
    <xf numFmtId="3" fontId="5" fillId="0" borderId="0" xfId="42" applyNumberFormat="1" applyFont="1" applyFill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66" fontId="1" fillId="33" borderId="11" xfId="42" applyNumberFormat="1" applyFont="1" applyFill="1" applyBorder="1" applyAlignment="1">
      <alignment horizontal="center" vertical="center" wrapText="1"/>
    </xf>
    <xf numFmtId="166" fontId="1" fillId="33" borderId="11" xfId="42" applyNumberFormat="1" applyFont="1" applyFill="1" applyBorder="1" applyAlignment="1">
      <alignment horizontal="center" vertical="center"/>
    </xf>
    <xf numFmtId="166" fontId="1" fillId="33" borderId="11" xfId="42" applyNumberFormat="1" applyFont="1" applyFill="1" applyBorder="1" applyAlignment="1">
      <alignment horizontal="center" vertical="center"/>
    </xf>
    <xf numFmtId="166" fontId="1" fillId="33" borderId="23" xfId="42" applyNumberFormat="1" applyFont="1" applyFill="1" applyBorder="1" applyAlignment="1">
      <alignment horizontal="center" vertical="center"/>
    </xf>
    <xf numFmtId="166" fontId="1" fillId="33" borderId="11" xfId="42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 wrapText="1"/>
    </xf>
    <xf numFmtId="3" fontId="5" fillId="35" borderId="26" xfId="42" applyNumberFormat="1" applyFont="1" applyFill="1" applyBorder="1" applyAlignment="1">
      <alignment horizontal="right" vertical="center"/>
    </xf>
    <xf numFmtId="166" fontId="2" fillId="36" borderId="23" xfId="42" applyNumberFormat="1" applyFont="1" applyFill="1" applyBorder="1" applyAlignment="1">
      <alignment horizontal="center"/>
    </xf>
    <xf numFmtId="166" fontId="2" fillId="36" borderId="11" xfId="42" applyNumberFormat="1" applyFont="1" applyFill="1" applyBorder="1" applyAlignment="1">
      <alignment horizontal="center"/>
    </xf>
    <xf numFmtId="166" fontId="2" fillId="36" borderId="27" xfId="42" applyNumberFormat="1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 wrapText="1"/>
    </xf>
    <xf numFmtId="166" fontId="1" fillId="36" borderId="28" xfId="42" applyNumberFormat="1" applyFont="1" applyFill="1" applyBorder="1" applyAlignment="1">
      <alignment horizontal="center"/>
    </xf>
    <xf numFmtId="167" fontId="2" fillId="36" borderId="26" xfId="42" applyNumberFormat="1" applyFont="1" applyFill="1" applyBorder="1" applyAlignment="1">
      <alignment horizontal="center" wrapText="1"/>
    </xf>
    <xf numFmtId="167" fontId="2" fillId="36" borderId="28" xfId="42" applyNumberFormat="1" applyFont="1" applyFill="1" applyBorder="1" applyAlignment="1">
      <alignment horizontal="center" wrapText="1"/>
    </xf>
    <xf numFmtId="0" fontId="46" fillId="37" borderId="29" xfId="0" applyFont="1" applyFill="1" applyBorder="1" applyAlignment="1">
      <alignment horizontal="left" vertical="center" wrapText="1"/>
    </xf>
    <xf numFmtId="0" fontId="46" fillId="37" borderId="19" xfId="0" applyFont="1" applyFill="1" applyBorder="1" applyAlignment="1">
      <alignment horizontal="left" vertical="center" wrapText="1"/>
    </xf>
    <xf numFmtId="0" fontId="46" fillId="37" borderId="30" xfId="0" applyFont="1" applyFill="1" applyBorder="1" applyAlignment="1">
      <alignment horizontal="left" vertical="center" wrapText="1"/>
    </xf>
    <xf numFmtId="0" fontId="0" fillId="37" borderId="31" xfId="0" applyFont="1" applyFill="1" applyBorder="1" applyAlignment="1">
      <alignment horizontal="left" vertical="center" wrapText="1"/>
    </xf>
    <xf numFmtId="0" fontId="46" fillId="37" borderId="32" xfId="0" applyFont="1" applyFill="1" applyBorder="1" applyAlignment="1">
      <alignment horizontal="left" vertical="center" wrapText="1"/>
    </xf>
    <xf numFmtId="0" fontId="46" fillId="37" borderId="33" xfId="0" applyFont="1" applyFill="1" applyBorder="1" applyAlignment="1">
      <alignment horizontal="left" vertical="center" wrapText="1"/>
    </xf>
    <xf numFmtId="166" fontId="3" fillId="33" borderId="24" xfId="42" applyNumberFormat="1" applyFont="1" applyFill="1" applyBorder="1" applyAlignment="1">
      <alignment horizontal="center" vertical="center"/>
    </xf>
    <xf numFmtId="166" fontId="3" fillId="33" borderId="23" xfId="42" applyNumberFormat="1" applyFont="1" applyFill="1" applyBorder="1" applyAlignment="1">
      <alignment horizontal="center" vertical="center"/>
    </xf>
    <xf numFmtId="0" fontId="49" fillId="0" borderId="15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3" fontId="50" fillId="33" borderId="23" xfId="42" applyNumberFormat="1" applyFont="1" applyFill="1" applyBorder="1" applyAlignment="1">
      <alignment horizontal="right" vertical="center"/>
    </xf>
    <xf numFmtId="3" fontId="50" fillId="33" borderId="34" xfId="42" applyNumberFormat="1" applyFont="1" applyFill="1" applyBorder="1" applyAlignment="1">
      <alignment horizontal="right" vertical="center"/>
    </xf>
    <xf numFmtId="3" fontId="50" fillId="33" borderId="15" xfId="42" applyNumberFormat="1" applyFont="1" applyFill="1" applyBorder="1" applyAlignment="1">
      <alignment horizontal="right" vertical="center"/>
    </xf>
    <xf numFmtId="0" fontId="9" fillId="38" borderId="12" xfId="0" applyFont="1" applyFill="1" applyBorder="1" applyAlignment="1">
      <alignment vertical="center" wrapText="1"/>
    </xf>
    <xf numFmtId="0" fontId="9" fillId="38" borderId="12" xfId="0" applyNumberFormat="1" applyFont="1" applyFill="1" applyBorder="1" applyAlignment="1">
      <alignment vertical="center" wrapText="1"/>
    </xf>
    <xf numFmtId="3" fontId="51" fillId="37" borderId="23" xfId="42" applyNumberFormat="1" applyFont="1" applyFill="1" applyBorder="1" applyAlignment="1">
      <alignment horizontal="right" vertical="center"/>
    </xf>
    <xf numFmtId="3" fontId="51" fillId="37" borderId="27" xfId="42" applyNumberFormat="1" applyFont="1" applyFill="1" applyBorder="1" applyAlignment="1">
      <alignment horizontal="right" vertical="center"/>
    </xf>
    <xf numFmtId="3" fontId="52" fillId="33" borderId="23" xfId="42" applyNumberFormat="1" applyFont="1" applyFill="1" applyBorder="1" applyAlignment="1">
      <alignment horizontal="right" vertical="center"/>
    </xf>
    <xf numFmtId="3" fontId="52" fillId="33" borderId="27" xfId="42" applyNumberFormat="1" applyFont="1" applyFill="1" applyBorder="1" applyAlignment="1">
      <alignment horizontal="right" vertical="center"/>
    </xf>
    <xf numFmtId="3" fontId="51" fillId="37" borderId="15" xfId="42" applyNumberFormat="1" applyFont="1" applyFill="1" applyBorder="1" applyAlignment="1">
      <alignment horizontal="right" vertical="center"/>
    </xf>
    <xf numFmtId="3" fontId="52" fillId="33" borderId="15" xfId="42" applyNumberFormat="1" applyFont="1" applyFill="1" applyBorder="1" applyAlignment="1">
      <alignment horizontal="right" vertical="center"/>
    </xf>
    <xf numFmtId="3" fontId="48" fillId="35" borderId="26" xfId="42" applyNumberFormat="1" applyFont="1" applyFill="1" applyBorder="1" applyAlignment="1">
      <alignment horizontal="right" vertical="center"/>
    </xf>
    <xf numFmtId="3" fontId="48" fillId="35" borderId="35" xfId="42" applyNumberFormat="1" applyFont="1" applyFill="1" applyBorder="1" applyAlignment="1">
      <alignment horizontal="right" vertical="center"/>
    </xf>
    <xf numFmtId="3" fontId="52" fillId="33" borderId="21" xfId="42" applyNumberFormat="1" applyFont="1" applyFill="1" applyBorder="1" applyAlignment="1">
      <alignment horizontal="right" vertical="center"/>
    </xf>
    <xf numFmtId="3" fontId="52" fillId="33" borderId="36" xfId="42" applyNumberFormat="1" applyFont="1" applyFill="1" applyBorder="1" applyAlignment="1">
      <alignment horizontal="right" vertical="center"/>
    </xf>
    <xf numFmtId="3" fontId="12" fillId="33" borderId="23" xfId="42" applyNumberFormat="1" applyFont="1" applyFill="1" applyBorder="1" applyAlignment="1">
      <alignment horizontal="right" vertical="center"/>
    </xf>
    <xf numFmtId="3" fontId="11" fillId="37" borderId="23" xfId="42" applyNumberFormat="1" applyFont="1" applyFill="1" applyBorder="1" applyAlignment="1">
      <alignment horizontal="right" vertical="center"/>
    </xf>
    <xf numFmtId="3" fontId="11" fillId="37" borderId="34" xfId="42" applyNumberFormat="1" applyFont="1" applyFill="1" applyBorder="1" applyAlignment="1">
      <alignment horizontal="right" vertical="center"/>
    </xf>
    <xf numFmtId="3" fontId="12" fillId="33" borderId="15" xfId="42" applyNumberFormat="1" applyFont="1" applyFill="1" applyBorder="1" applyAlignment="1">
      <alignment horizontal="right" vertical="center"/>
    </xf>
    <xf numFmtId="3" fontId="12" fillId="33" borderId="36" xfId="42" applyNumberFormat="1" applyFont="1" applyFill="1" applyBorder="1" applyAlignment="1">
      <alignment horizontal="right" vertical="center"/>
    </xf>
    <xf numFmtId="3" fontId="12" fillId="33" borderId="21" xfId="42" applyNumberFormat="1" applyFont="1" applyFill="1" applyBorder="1" applyAlignment="1">
      <alignment horizontal="right" vertical="center"/>
    </xf>
    <xf numFmtId="3" fontId="11" fillId="37" borderId="37" xfId="42" applyNumberFormat="1" applyFont="1" applyFill="1" applyBorder="1" applyAlignment="1">
      <alignment horizontal="right" vertical="center"/>
    </xf>
    <xf numFmtId="3" fontId="11" fillId="37" borderId="14" xfId="42" applyNumberFormat="1" applyFont="1" applyFill="1" applyBorder="1" applyAlignment="1">
      <alignment horizontal="right" vertical="center"/>
    </xf>
    <xf numFmtId="3" fontId="11" fillId="37" borderId="15" xfId="42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37" borderId="31" xfId="0" applyFont="1" applyFill="1" applyBorder="1" applyAlignment="1">
      <alignment vertical="center" wrapText="1"/>
    </xf>
    <xf numFmtId="0" fontId="0" fillId="37" borderId="38" xfId="0" applyFont="1" applyFill="1" applyBorder="1" applyAlignment="1">
      <alignment vertical="center" wrapText="1"/>
    </xf>
    <xf numFmtId="0" fontId="0" fillId="37" borderId="33" xfId="0" applyFont="1" applyFill="1" applyBorder="1" applyAlignment="1">
      <alignment vertical="center" wrapText="1"/>
    </xf>
    <xf numFmtId="0" fontId="0" fillId="37" borderId="39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right" vertical="center" wrapText="1"/>
    </xf>
    <xf numFmtId="49" fontId="2" fillId="0" borderId="27" xfId="0" applyNumberFormat="1" applyFont="1" applyBorder="1" applyAlignment="1">
      <alignment horizontal="right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166" fontId="1" fillId="33" borderId="11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22">
      <selection activeCell="B38" sqref="B38"/>
    </sheetView>
  </sheetViews>
  <sheetFormatPr defaultColWidth="9.140625" defaultRowHeight="15"/>
  <cols>
    <col min="1" max="1" width="35.57421875" style="0" customWidth="1"/>
    <col min="2" max="2" width="21.140625" style="0" customWidth="1"/>
    <col min="3" max="3" width="23.28125" style="0" customWidth="1"/>
    <col min="4" max="4" width="23.421875" style="0" customWidth="1"/>
    <col min="5" max="5" width="24.28125" style="0" customWidth="1"/>
    <col min="6" max="6" width="16.421875" style="5" customWidth="1"/>
  </cols>
  <sheetData>
    <row r="1" spans="1:8" ht="62.25" customHeight="1">
      <c r="A1" s="1"/>
      <c r="B1" s="2"/>
      <c r="C1" s="93" t="s">
        <v>19</v>
      </c>
      <c r="D1" s="93"/>
      <c r="E1" s="93"/>
      <c r="F1" s="93"/>
      <c r="G1" s="8"/>
      <c r="H1" s="8"/>
    </row>
    <row r="2" spans="1:6" ht="4.5" customHeight="1">
      <c r="A2" s="1"/>
      <c r="B2" s="2"/>
      <c r="C2" s="2"/>
      <c r="D2" s="2"/>
      <c r="E2" s="4"/>
      <c r="F2" s="3"/>
    </row>
    <row r="3" spans="1:6" ht="19.5" customHeight="1">
      <c r="A3" s="98" t="s">
        <v>0</v>
      </c>
      <c r="B3" s="98"/>
      <c r="C3" s="98"/>
      <c r="D3" s="98"/>
      <c r="E3" s="98"/>
      <c r="F3" s="98"/>
    </row>
    <row r="4" spans="1:6" ht="12" customHeight="1">
      <c r="A4" s="3"/>
      <c r="B4" s="4"/>
      <c r="C4" s="4"/>
      <c r="D4" s="4"/>
      <c r="E4" s="4"/>
      <c r="F4" s="10"/>
    </row>
    <row r="5" spans="1:6" ht="17.25" customHeight="1">
      <c r="A5" s="99" t="s">
        <v>20</v>
      </c>
      <c r="B5" s="100"/>
      <c r="C5" s="73" t="s">
        <v>23</v>
      </c>
      <c r="E5" s="9" t="s">
        <v>21</v>
      </c>
      <c r="F5" s="72" t="s">
        <v>54</v>
      </c>
    </row>
    <row r="6" ht="4.5" customHeight="1">
      <c r="A6" s="5"/>
    </row>
    <row r="7" ht="3.75" customHeight="1" thickBot="1">
      <c r="A7" s="5"/>
    </row>
    <row r="8" spans="1:6" ht="17.25" customHeight="1" thickBot="1">
      <c r="A8" s="31" t="s">
        <v>1</v>
      </c>
      <c r="B8" s="101" t="s">
        <v>2</v>
      </c>
      <c r="C8" s="102"/>
      <c r="D8" s="101" t="s">
        <v>3</v>
      </c>
      <c r="E8" s="102"/>
      <c r="F8" s="50" t="s">
        <v>4</v>
      </c>
    </row>
    <row r="9" spans="1:6" ht="17.25" customHeight="1" thickBot="1">
      <c r="A9" s="30" t="s">
        <v>5</v>
      </c>
      <c r="B9" s="55" t="s">
        <v>6</v>
      </c>
      <c r="C9" s="56" t="s">
        <v>7</v>
      </c>
      <c r="D9" s="55" t="s">
        <v>6</v>
      </c>
      <c r="E9" s="56" t="s">
        <v>7</v>
      </c>
      <c r="F9" s="11"/>
    </row>
    <row r="10" spans="1:6" ht="18.75" customHeight="1">
      <c r="A10" s="63" t="s">
        <v>55</v>
      </c>
      <c r="B10" s="65">
        <v>3706</v>
      </c>
      <c r="C10" s="6" t="s">
        <v>7</v>
      </c>
      <c r="D10" s="27">
        <v>8</v>
      </c>
      <c r="E10" s="6" t="s">
        <v>7</v>
      </c>
      <c r="F10" s="12"/>
    </row>
    <row r="11" spans="1:6" ht="18.75" customHeight="1">
      <c r="A11" s="62" t="s">
        <v>8</v>
      </c>
      <c r="B11" s="26">
        <v>252</v>
      </c>
      <c r="C11" s="7" t="s">
        <v>7</v>
      </c>
      <c r="D11" s="28">
        <v>3</v>
      </c>
      <c r="E11" s="7" t="s">
        <v>7</v>
      </c>
      <c r="F11" s="13"/>
    </row>
    <row r="12" spans="1:6" ht="18.75" customHeight="1">
      <c r="A12" s="94" t="s">
        <v>9</v>
      </c>
      <c r="B12" s="52" t="s">
        <v>6</v>
      </c>
      <c r="C12" s="53" t="s">
        <v>10</v>
      </c>
      <c r="D12" s="54" t="s">
        <v>6</v>
      </c>
      <c r="E12" s="53" t="s">
        <v>10</v>
      </c>
      <c r="F12" s="39"/>
    </row>
    <row r="13" spans="1:6" ht="48.75" customHeight="1">
      <c r="A13" s="95"/>
      <c r="B13" s="26">
        <v>172</v>
      </c>
      <c r="C13" s="45" t="s">
        <v>38</v>
      </c>
      <c r="D13" s="26">
        <v>3</v>
      </c>
      <c r="E13" s="104" t="s">
        <v>61</v>
      </c>
      <c r="F13" s="13"/>
    </row>
    <row r="14" spans="1:6" ht="121.5" customHeight="1">
      <c r="A14" s="96"/>
      <c r="B14" s="38">
        <v>24</v>
      </c>
      <c r="C14" s="45" t="s">
        <v>39</v>
      </c>
      <c r="D14" s="26"/>
      <c r="E14" s="46" t="s">
        <v>42</v>
      </c>
      <c r="F14" s="13"/>
    </row>
    <row r="15" spans="1:6" ht="18.75" customHeight="1">
      <c r="A15" s="96"/>
      <c r="B15" s="26">
        <v>25</v>
      </c>
      <c r="C15" s="47" t="s">
        <v>40</v>
      </c>
      <c r="D15" s="48"/>
      <c r="E15" s="47"/>
      <c r="F15" s="13"/>
    </row>
    <row r="16" spans="1:6" ht="18.75" customHeight="1">
      <c r="A16" s="97"/>
      <c r="B16" s="26">
        <v>43</v>
      </c>
      <c r="C16" s="47" t="s">
        <v>41</v>
      </c>
      <c r="D16" s="48"/>
      <c r="E16" s="47"/>
      <c r="F16" s="13"/>
    </row>
    <row r="17" spans="1:6" ht="18.75" customHeight="1">
      <c r="A17" s="64" t="s">
        <v>56</v>
      </c>
      <c r="B17" s="66">
        <v>3694</v>
      </c>
      <c r="C17" s="49"/>
      <c r="D17" s="28">
        <v>8</v>
      </c>
      <c r="E17" s="49"/>
      <c r="F17" s="13"/>
    </row>
    <row r="18" spans="1:6" ht="5.25" customHeight="1" thickBot="1">
      <c r="A18" s="29"/>
      <c r="B18" s="17"/>
      <c r="C18" s="15"/>
      <c r="D18" s="14"/>
      <c r="E18" s="15"/>
      <c r="F18" s="16"/>
    </row>
    <row r="19" spans="1:6" ht="29.25" customHeight="1" thickBot="1">
      <c r="A19" s="25" t="s">
        <v>11</v>
      </c>
      <c r="B19" s="57" t="s">
        <v>12</v>
      </c>
      <c r="C19" s="58" t="s">
        <v>13</v>
      </c>
      <c r="D19" s="57" t="s">
        <v>14</v>
      </c>
      <c r="E19" s="58" t="s">
        <v>13</v>
      </c>
      <c r="F19" s="11"/>
    </row>
    <row r="20" spans="1:6" s="18" customFormat="1" ht="27">
      <c r="A20" s="59" t="s">
        <v>15</v>
      </c>
      <c r="B20" s="90">
        <f>214915-D20:D30</f>
        <v>214281</v>
      </c>
      <c r="C20" s="91">
        <f>B20:B23</f>
        <v>214281</v>
      </c>
      <c r="D20" s="90">
        <f>101+21+424+91-D32</f>
        <v>634</v>
      </c>
      <c r="E20" s="91">
        <f>D20:D23</f>
        <v>634</v>
      </c>
      <c r="F20" s="68" t="s">
        <v>50</v>
      </c>
    </row>
    <row r="21" spans="1:6" s="18" customFormat="1" ht="18.75" customHeight="1">
      <c r="A21" s="60" t="s">
        <v>16</v>
      </c>
      <c r="B21" s="85">
        <f>38959-D21:D24</f>
        <v>38919</v>
      </c>
      <c r="C21" s="92">
        <f>B21:B24</f>
        <v>38919</v>
      </c>
      <c r="D21" s="85">
        <f>6+2+27+5</f>
        <v>40</v>
      </c>
      <c r="E21" s="92">
        <f>D21:D24</f>
        <v>40</v>
      </c>
      <c r="F21" s="19"/>
    </row>
    <row r="22" spans="1:6" s="18" customFormat="1" ht="30.75" customHeight="1">
      <c r="A22" s="60" t="s">
        <v>22</v>
      </c>
      <c r="B22" s="74">
        <f>SUM(B23:B32)</f>
        <v>43461</v>
      </c>
      <c r="C22" s="75">
        <f aca="true" t="shared" si="0" ref="C22:C30">B22</f>
        <v>43461</v>
      </c>
      <c r="D22" s="85">
        <f>SUM(D23:D32)</f>
        <v>10</v>
      </c>
      <c r="E22" s="86">
        <f>D22</f>
        <v>10</v>
      </c>
      <c r="F22" s="22"/>
    </row>
    <row r="23" spans="1:6" s="18" customFormat="1" ht="29.25" customHeight="1">
      <c r="A23" s="21" t="s">
        <v>51</v>
      </c>
      <c r="B23" s="76">
        <v>140</v>
      </c>
      <c r="C23" s="77">
        <f t="shared" si="0"/>
        <v>140</v>
      </c>
      <c r="D23" s="69"/>
      <c r="E23" s="70"/>
      <c r="F23" s="22"/>
    </row>
    <row r="24" spans="1:6" s="18" customFormat="1" ht="19.5" customHeight="1">
      <c r="A24" s="20" t="s">
        <v>47</v>
      </c>
      <c r="B24" s="76">
        <v>96</v>
      </c>
      <c r="C24" s="77">
        <f t="shared" si="0"/>
        <v>96</v>
      </c>
      <c r="D24" s="69"/>
      <c r="E24" s="70"/>
      <c r="F24" s="22"/>
    </row>
    <row r="25" spans="1:6" s="18" customFormat="1" ht="18.75" customHeight="1">
      <c r="A25" s="20" t="s">
        <v>45</v>
      </c>
      <c r="B25" s="76">
        <v>99</v>
      </c>
      <c r="C25" s="77">
        <f t="shared" si="0"/>
        <v>99</v>
      </c>
      <c r="D25" s="69"/>
      <c r="E25" s="70"/>
      <c r="F25" s="22"/>
    </row>
    <row r="26" spans="1:6" s="18" customFormat="1" ht="31.5" customHeight="1">
      <c r="A26" s="21" t="s">
        <v>52</v>
      </c>
      <c r="B26" s="76">
        <v>27</v>
      </c>
      <c r="C26" s="77">
        <f t="shared" si="0"/>
        <v>27</v>
      </c>
      <c r="D26" s="69"/>
      <c r="E26" s="71"/>
      <c r="F26" s="19"/>
    </row>
    <row r="27" spans="1:6" s="18" customFormat="1" ht="18.75" customHeight="1">
      <c r="A27" s="20" t="s">
        <v>44</v>
      </c>
      <c r="B27" s="76">
        <v>25926</v>
      </c>
      <c r="C27" s="77">
        <f t="shared" si="0"/>
        <v>25926</v>
      </c>
      <c r="D27" s="69"/>
      <c r="E27" s="71"/>
      <c r="F27" s="19"/>
    </row>
    <row r="28" spans="1:6" s="18" customFormat="1" ht="27" customHeight="1">
      <c r="A28" s="21" t="s">
        <v>48</v>
      </c>
      <c r="B28" s="76">
        <f>14006+1239-D28</f>
        <v>15238</v>
      </c>
      <c r="C28" s="77">
        <f t="shared" si="0"/>
        <v>15238</v>
      </c>
      <c r="D28" s="84">
        <f>7</f>
        <v>7</v>
      </c>
      <c r="E28" s="87">
        <f>D28</f>
        <v>7</v>
      </c>
      <c r="F28" s="19"/>
    </row>
    <row r="29" spans="1:6" s="18" customFormat="1" ht="19.5" customHeight="1">
      <c r="A29" s="21" t="s">
        <v>46</v>
      </c>
      <c r="B29" s="76">
        <v>119</v>
      </c>
      <c r="C29" s="77">
        <f t="shared" si="0"/>
        <v>119</v>
      </c>
      <c r="D29" s="69"/>
      <c r="E29" s="71"/>
      <c r="F29" s="19"/>
    </row>
    <row r="30" spans="1:6" s="18" customFormat="1" ht="29.25" customHeight="1">
      <c r="A30" s="21" t="s">
        <v>60</v>
      </c>
      <c r="B30" s="76">
        <v>21</v>
      </c>
      <c r="C30" s="77">
        <f t="shared" si="0"/>
        <v>21</v>
      </c>
      <c r="D30" s="69"/>
      <c r="E30" s="71"/>
      <c r="F30" s="19"/>
    </row>
    <row r="31" spans="1:6" s="18" customFormat="1" ht="15" customHeight="1">
      <c r="A31" s="20" t="s">
        <v>31</v>
      </c>
      <c r="B31" s="76"/>
      <c r="C31" s="77"/>
      <c r="D31" s="69"/>
      <c r="E31" s="71"/>
      <c r="F31" s="19"/>
    </row>
    <row r="32" spans="1:6" s="18" customFormat="1" ht="18.75" customHeight="1">
      <c r="A32" s="20" t="s">
        <v>32</v>
      </c>
      <c r="B32" s="76">
        <f>1798-D32</f>
        <v>1795</v>
      </c>
      <c r="C32" s="77">
        <f>B32</f>
        <v>1795</v>
      </c>
      <c r="D32" s="84">
        <f>1+1+1</f>
        <v>3</v>
      </c>
      <c r="E32" s="87">
        <f>D32</f>
        <v>3</v>
      </c>
      <c r="F32" s="19"/>
    </row>
    <row r="33" spans="1:6" s="18" customFormat="1" ht="29.25" customHeight="1">
      <c r="A33" s="61" t="s">
        <v>17</v>
      </c>
      <c r="B33" s="74">
        <f>SUM(B34:B40)</f>
        <v>53695</v>
      </c>
      <c r="C33" s="78">
        <f>SUM(C34:C40)</f>
        <v>53695</v>
      </c>
      <c r="D33" s="75">
        <f>SUM(D34:D40)</f>
        <v>47</v>
      </c>
      <c r="E33" s="78">
        <f>SUM(E34:E40)</f>
        <v>47</v>
      </c>
      <c r="F33" s="67" t="s">
        <v>49</v>
      </c>
    </row>
    <row r="34" spans="1:6" s="18" customFormat="1" ht="28.5" customHeight="1">
      <c r="A34" s="22" t="s">
        <v>25</v>
      </c>
      <c r="B34" s="76">
        <f>2687-D34</f>
        <v>2684</v>
      </c>
      <c r="C34" s="79">
        <f aca="true" t="shared" si="1" ref="C34:C40">B34</f>
        <v>2684</v>
      </c>
      <c r="D34" s="76">
        <v>3</v>
      </c>
      <c r="E34" s="79">
        <f>D34</f>
        <v>3</v>
      </c>
      <c r="F34" s="19"/>
    </row>
    <row r="35" spans="1:6" s="18" customFormat="1" ht="20.25" customHeight="1">
      <c r="A35" s="22" t="s">
        <v>27</v>
      </c>
      <c r="B35" s="76">
        <v>1160</v>
      </c>
      <c r="C35" s="79">
        <f t="shared" si="1"/>
        <v>1160</v>
      </c>
      <c r="D35" s="84">
        <v>1</v>
      </c>
      <c r="E35" s="87">
        <f>D35</f>
        <v>1</v>
      </c>
      <c r="F35" s="19"/>
    </row>
    <row r="36" spans="1:8" s="18" customFormat="1" ht="45" customHeight="1">
      <c r="A36" s="22" t="s">
        <v>24</v>
      </c>
      <c r="B36" s="76">
        <v>692</v>
      </c>
      <c r="C36" s="79">
        <f t="shared" si="1"/>
        <v>692</v>
      </c>
      <c r="D36" s="69"/>
      <c r="E36" s="71"/>
      <c r="F36" s="19"/>
      <c r="H36" s="18">
        <f>14006+1239</f>
        <v>15245</v>
      </c>
    </row>
    <row r="37" spans="1:9" s="18" customFormat="1" ht="27">
      <c r="A37" s="22" t="s">
        <v>26</v>
      </c>
      <c r="B37" s="76">
        <v>11</v>
      </c>
      <c r="C37" s="79">
        <f t="shared" si="1"/>
        <v>11</v>
      </c>
      <c r="D37" s="69"/>
      <c r="E37" s="71"/>
      <c r="F37" s="67" t="s">
        <v>59</v>
      </c>
      <c r="I37"/>
    </row>
    <row r="38" spans="1:9" s="18" customFormat="1" ht="29.25" customHeight="1">
      <c r="A38" s="22" t="s">
        <v>29</v>
      </c>
      <c r="B38" s="76">
        <f>14260+45</f>
        <v>14305</v>
      </c>
      <c r="C38" s="79">
        <f t="shared" si="1"/>
        <v>14305</v>
      </c>
      <c r="D38" s="84">
        <v>4</v>
      </c>
      <c r="E38" s="87">
        <f>D38</f>
        <v>4</v>
      </c>
      <c r="F38" s="19"/>
      <c r="I38"/>
    </row>
    <row r="39" spans="1:9" s="18" customFormat="1" ht="29.25" customHeight="1">
      <c r="A39" s="22" t="s">
        <v>28</v>
      </c>
      <c r="B39" s="76">
        <f>873-D39</f>
        <v>864</v>
      </c>
      <c r="C39" s="79">
        <f t="shared" si="1"/>
        <v>864</v>
      </c>
      <c r="D39" s="84">
        <v>9</v>
      </c>
      <c r="E39" s="87">
        <f>D39</f>
        <v>9</v>
      </c>
      <c r="F39" s="19"/>
      <c r="I39"/>
    </row>
    <row r="40" spans="1:9" s="18" customFormat="1" ht="18.75" customHeight="1" thickBot="1">
      <c r="A40" s="23" t="s">
        <v>30</v>
      </c>
      <c r="B40" s="83">
        <f>34009-D40</f>
        <v>33979</v>
      </c>
      <c r="C40" s="82">
        <f t="shared" si="1"/>
        <v>33979</v>
      </c>
      <c r="D40" s="88">
        <f>39-9</f>
        <v>30</v>
      </c>
      <c r="E40" s="89">
        <f>D40</f>
        <v>30</v>
      </c>
      <c r="F40" s="24"/>
      <c r="I40"/>
    </row>
    <row r="41" spans="1:9" s="18" customFormat="1" ht="20.25" customHeight="1" thickBot="1">
      <c r="A41" s="25" t="s">
        <v>18</v>
      </c>
      <c r="B41" s="80">
        <f>SUM(B33,B20:B22)</f>
        <v>350356</v>
      </c>
      <c r="C41" s="81">
        <f>SUM(C33,C20:C22)</f>
        <v>350356</v>
      </c>
      <c r="D41" s="80">
        <f>SUM(D33,D20:D22)</f>
        <v>731</v>
      </c>
      <c r="E41" s="81">
        <f>SUM(E33,E20:E22)</f>
        <v>731</v>
      </c>
      <c r="F41" s="51"/>
      <c r="I41" s="43"/>
    </row>
    <row r="42" spans="1:9" s="18" customFormat="1" ht="18" customHeight="1">
      <c r="A42" s="35"/>
      <c r="B42" s="40"/>
      <c r="C42" s="40"/>
      <c r="D42" s="36"/>
      <c r="E42" s="36"/>
      <c r="F42" s="37"/>
      <c r="I42" s="43"/>
    </row>
    <row r="43" spans="2:9" ht="1.5" customHeight="1" hidden="1">
      <c r="B43" s="41"/>
      <c r="C43" s="41"/>
      <c r="F43"/>
      <c r="I43" s="44"/>
    </row>
    <row r="44" spans="1:9" ht="17.25" customHeight="1">
      <c r="A44" s="33" t="s">
        <v>34</v>
      </c>
      <c r="B44" s="42"/>
      <c r="C44" s="42"/>
      <c r="D44" s="34" t="s">
        <v>33</v>
      </c>
      <c r="E44" s="34"/>
      <c r="F44"/>
      <c r="I44" s="44"/>
    </row>
    <row r="45" spans="1:9" ht="13.5" customHeight="1">
      <c r="A45" s="32" t="s">
        <v>53</v>
      </c>
      <c r="B45" s="41"/>
      <c r="C45" s="41"/>
      <c r="E45" t="s">
        <v>58</v>
      </c>
      <c r="F45"/>
      <c r="I45" s="44"/>
    </row>
    <row r="46" spans="1:9" ht="0.75" customHeight="1" hidden="1">
      <c r="A46" s="32"/>
      <c r="B46" s="41"/>
      <c r="C46" s="41"/>
      <c r="F46"/>
      <c r="I46" s="44"/>
    </row>
    <row r="47" spans="1:9" ht="16.5" customHeight="1">
      <c r="A47" s="103" t="s">
        <v>36</v>
      </c>
      <c r="B47" s="41"/>
      <c r="F47"/>
      <c r="I47" s="44"/>
    </row>
    <row r="48" spans="1:9" ht="13.5" customHeight="1">
      <c r="A48" s="103" t="s">
        <v>43</v>
      </c>
      <c r="B48" s="41"/>
      <c r="F48"/>
      <c r="I48" s="44"/>
    </row>
    <row r="49" spans="1:9" ht="16.5" customHeight="1">
      <c r="A49" s="103" t="s">
        <v>35</v>
      </c>
      <c r="B49" s="41"/>
      <c r="F49"/>
      <c r="I49" s="44"/>
    </row>
    <row r="50" spans="1:6" ht="16.5" customHeight="1">
      <c r="A50" s="103" t="s">
        <v>37</v>
      </c>
      <c r="F50"/>
    </row>
    <row r="51" spans="1:6" ht="16.5" customHeight="1">
      <c r="A51" s="103" t="s">
        <v>57</v>
      </c>
      <c r="F51"/>
    </row>
    <row r="52" ht="1.5" customHeight="1">
      <c r="F52"/>
    </row>
    <row r="53" ht="20.25" customHeight="1">
      <c r="F53"/>
    </row>
    <row r="58" ht="15">
      <c r="A58" s="32"/>
    </row>
  </sheetData>
  <sheetProtection/>
  <mergeCells count="6">
    <mergeCell ref="C1:F1"/>
    <mergeCell ref="A12:A16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/>
    <dataValidation allowBlank="1" showInputMessage="1" showErrorMessage="1" prompt="Моля посочете периода, за който се отнася информацията" sqref="F5"/>
  </dataValidations>
  <printOptions/>
  <pageMargins left="0.5118110236220472" right="0.31496062992125984" top="0.11811023622047245" bottom="0.35433070866141736" header="0.31496062992125984" footer="0.1968503937007874"/>
  <pageSetup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Ценов, Асен Т.</dc:creator>
  <cp:keywords/>
  <dc:description/>
  <cp:lastModifiedBy>vycolova</cp:lastModifiedBy>
  <cp:lastPrinted>2023-03-31T09:35:24Z</cp:lastPrinted>
  <dcterms:created xsi:type="dcterms:W3CDTF">2016-06-27T12:38:53Z</dcterms:created>
  <dcterms:modified xsi:type="dcterms:W3CDTF">2023-04-13T07:54:48Z</dcterms:modified>
  <cp:category/>
  <cp:version/>
  <cp:contentType/>
  <cp:contentStatus/>
</cp:coreProperties>
</file>