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70" windowHeight="11220" activeTab="0"/>
  </bookViews>
  <sheets>
    <sheet name="Pril.3 - personal" sheetId="1" r:id="rId1"/>
  </sheets>
  <definedNames>
    <definedName name="_xlfn.SINGLE" hidden="1">#NAME?</definedName>
    <definedName name="_xlnm.Print_Area" localSheetId="0">'Pril.3 - personal'!$A$1:$F$51</definedName>
    <definedName name="_xlnm.Print_Titles" localSheetId="0">'Pril.3 - personal'!$7:$7</definedName>
  </definedNames>
  <calcPr fullCalcOnLoad="1"/>
</workbook>
</file>

<file path=xl/sharedStrings.xml><?xml version="1.0" encoding="utf-8"?>
<sst xmlns="http://schemas.openxmlformats.org/spreadsheetml/2006/main" count="72" uniqueCount="62">
  <si>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</si>
  <si>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</si>
  <si>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</si>
  <si>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</si>
  <si>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</si>
  <si>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</si>
  <si>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</si>
  <si>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</si>
  <si>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</si>
  <si>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</si>
  <si>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</si>
  <si>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</si>
  <si>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</si>
  <si>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</si>
  <si>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</si>
  <si>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</si>
  <si>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</si>
  <si>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Социални придобивки (хил. лв.)
описание  и правно основание, в т.ч.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</si>
  <si>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</si>
  <si>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</si>
  <si>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</si>
  <si>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</si>
  <si>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Обезщетения
вид и правно основание, в т.ч.</t>
  </si>
  <si>
    <t>"АЕЦ Козлодуй"ЕАД</t>
  </si>
  <si>
    <t>Парични помощи и въстановяване на медицински разходи от средствата на СБКО</t>
  </si>
  <si>
    <t>Допълнително доброволно пенсионно осигуряване</t>
  </si>
  <si>
    <t>Застраховка риск трудова злополука</t>
  </si>
  <si>
    <t>Допълнително здравно застраховане</t>
  </si>
  <si>
    <t>Суми за поевтиняване на храна по чл.294 от КТ</t>
  </si>
  <si>
    <r>
      <t xml:space="preserve">Суми за безплатна храна по Наредба </t>
    </r>
    <r>
      <rPr>
        <sz val="11"/>
        <color indexed="8"/>
        <rFont val="Calibri"/>
        <family val="2"/>
      </rPr>
      <t>№11/2005 г.</t>
    </r>
  </si>
  <si>
    <t>Други</t>
  </si>
  <si>
    <t>Болнични от работодателя</t>
  </si>
  <si>
    <t>ИЗПЪЛНИТЕЛЕН ДИРЕКТОР:</t>
  </si>
  <si>
    <t>ГЛАВЕН СЧЕТОВОДИТЕЛ:</t>
  </si>
  <si>
    <t>Изготвили:</t>
  </si>
  <si>
    <t>Съгласувал:</t>
  </si>
  <si>
    <t xml:space="preserve"> поради навършване на условия за пенсиониране </t>
  </si>
  <si>
    <t xml:space="preserve"> поради изтичане на изпитателен срок, уговорен срок, извършване на определена работа или заместване на отсъстващ работник или служител </t>
  </si>
  <si>
    <t xml:space="preserve"> по взаимно съгласие  </t>
  </si>
  <si>
    <t xml:space="preserve"> по други причини </t>
  </si>
  <si>
    <t>Съвет на директорите</t>
  </si>
  <si>
    <t>Одитен комитет</t>
  </si>
  <si>
    <r>
      <t xml:space="preserve">Чл. 222 ал.3- </t>
    </r>
    <r>
      <rPr>
        <sz val="8"/>
        <color indexed="8"/>
        <rFont val="Calibri"/>
        <family val="2"/>
      </rPr>
      <t>при пенсиониране</t>
    </r>
  </si>
  <si>
    <r>
      <t xml:space="preserve">Чл. 222 ал.1- </t>
    </r>
    <r>
      <rPr>
        <sz val="8"/>
        <color indexed="8"/>
        <rFont val="Calibri"/>
        <family val="2"/>
      </rPr>
      <t>съкращаване в щата</t>
    </r>
  </si>
  <si>
    <r>
      <t xml:space="preserve">Чл.225 ал.1 - </t>
    </r>
    <r>
      <rPr>
        <sz val="8"/>
        <color indexed="8"/>
        <rFont val="Calibri"/>
        <family val="2"/>
      </rPr>
      <t>при незаконно уволнение</t>
    </r>
  </si>
  <si>
    <r>
      <t xml:space="preserve">Чл.220 - </t>
    </r>
    <r>
      <rPr>
        <sz val="8"/>
        <color indexed="8"/>
        <rFont val="Calibri"/>
        <family val="2"/>
      </rPr>
      <t>за неспазено предизвестие</t>
    </r>
  </si>
  <si>
    <t>Членовете на ОК не се възползват от соц.програма на АЕЦ</t>
  </si>
  <si>
    <t>Начисленията за СРЗ и ОВ от раб-ля са за членовете на СД и ОК</t>
  </si>
  <si>
    <r>
      <t>Чл.331 от КТ</t>
    </r>
    <r>
      <rPr>
        <sz val="8"/>
        <color indexed="8"/>
        <rFont val="Calibri"/>
        <family val="2"/>
      </rPr>
      <t xml:space="preserve"> - прекратяване на трудовия договор по инициатива на работодателя</t>
    </r>
  </si>
  <si>
    <r>
      <t xml:space="preserve">Чл. 222 ал.2- </t>
    </r>
    <r>
      <rPr>
        <sz val="8"/>
        <color indexed="8"/>
        <rFont val="Calibri"/>
        <family val="2"/>
      </rPr>
      <t>прекратяване на трудовия договор поради болест</t>
    </r>
  </si>
  <si>
    <t xml:space="preserve">                                                    Володя Боновски</t>
  </si>
  <si>
    <t>2023 г.</t>
  </si>
  <si>
    <t>Списъчен брой към 31.12.2023 г.</t>
  </si>
  <si>
    <t>Списъчен брой на 01.01.2023 г.</t>
  </si>
  <si>
    <t>Валентин Николов</t>
  </si>
  <si>
    <t>Застраховката изтича м.10.2023 и начисленията са за периода м.01-м.10.2023</t>
  </si>
  <si>
    <t>Счетоводител, Лилия Димитрова</t>
  </si>
  <si>
    <t>Гл.експерт СО, Мишо Вълков</t>
  </si>
  <si>
    <t>Н-к отдел "УТО", ЕлкаСавова</t>
  </si>
  <si>
    <t>Соц. плащания за почивка и празници по чл.294 КТ и др.социални плащания</t>
  </si>
  <si>
    <r>
      <t xml:space="preserve">Чл.224 - </t>
    </r>
    <r>
      <rPr>
        <sz val="8"/>
        <color indexed="8"/>
        <rFont val="Calibri"/>
        <family val="2"/>
      </rPr>
      <t>за неизползван текущ платен годишен отпуск при напускане</t>
    </r>
  </si>
  <si>
    <r>
      <t xml:space="preserve">Чл.66 (1) КТД - </t>
    </r>
    <r>
      <rPr>
        <sz val="8"/>
        <color indexed="8"/>
        <rFont val="Calibri"/>
        <family val="2"/>
      </rPr>
      <t>Помощ до ОМЗ преди трудоустрояване</t>
    </r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</si>
</sst>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 * #,##0_)\ _л_в_ ;_ * \(#,##0\)\ _л_в_ ;_ * &quot;-&quot;??_)\ _л_в_ ;_ @_ "/>
    <numFmt numFmtId="167" formatCode="_ * #,##0.0_)\ _л_в_ ;_ * \(#,##0.0\)\ _л_в_ ;_ * &quot;-&quot;??_)\ _л_в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7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166" fontId="1" fillId="33" borderId="10" xfId="42" applyNumberFormat="1" applyFont="1" applyFill="1" applyBorder="1" applyAlignment="1">
      <alignment horizontal="center"/>
    </xf>
    <xf numFmtId="166" fontId="1" fillId="33" borderId="11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6" fontId="1" fillId="33" borderId="16" xfId="42" applyNumberFormat="1" applyFont="1" applyFill="1" applyBorder="1" applyAlignment="1">
      <alignment/>
    </xf>
    <xf numFmtId="166" fontId="1" fillId="33" borderId="17" xfId="42" applyNumberFormat="1" applyFont="1" applyFill="1" applyBorder="1" applyAlignment="1">
      <alignment/>
    </xf>
    <xf numFmtId="0" fontId="0" fillId="0" borderId="18" xfId="0" applyBorder="1" applyAlignment="1">
      <alignment wrapText="1"/>
    </xf>
    <xf numFmtId="166" fontId="1" fillId="33" borderId="16" xfId="42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166" fontId="4" fillId="33" borderId="22" xfId="42" applyNumberFormat="1" applyFont="1" applyFill="1" applyBorder="1" applyAlignment="1">
      <alignment horizontal="center" vertical="center"/>
    </xf>
    <xf numFmtId="166" fontId="4" fillId="33" borderId="23" xfId="42" applyNumberFormat="1" applyFont="1" applyFill="1" applyBorder="1" applyAlignment="1">
      <alignment vertical="center"/>
    </xf>
    <xf numFmtId="166" fontId="4" fillId="33" borderId="22" xfId="42" applyNumberFormat="1" applyFont="1" applyFill="1" applyBorder="1" applyAlignment="1">
      <alignment vertical="center"/>
    </xf>
    <xf numFmtId="0" fontId="0" fillId="34" borderId="24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wrapText="1"/>
    </xf>
    <xf numFmtId="0" fontId="3" fillId="34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3" fontId="44" fillId="0" borderId="0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66" fontId="4" fillId="33" borderId="22" xfId="42" applyNumberFormat="1" applyFont="1" applyFill="1" applyBorder="1" applyAlignment="1">
      <alignment horizontal="right" vertical="center"/>
    </xf>
    <xf numFmtId="166" fontId="1" fillId="33" borderId="11" xfId="42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3" fontId="5" fillId="0" borderId="0" xfId="42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6" fontId="1" fillId="33" borderId="11" xfId="42" applyNumberFormat="1" applyFont="1" applyFill="1" applyBorder="1" applyAlignment="1">
      <alignment horizontal="center" vertical="center" wrapText="1"/>
    </xf>
    <xf numFmtId="166" fontId="1" fillId="33" borderId="11" xfId="42" applyNumberFormat="1" applyFont="1" applyFill="1" applyBorder="1" applyAlignment="1">
      <alignment horizontal="center" vertical="center"/>
    </xf>
    <xf numFmtId="166" fontId="1" fillId="33" borderId="11" xfId="42" applyNumberFormat="1" applyFont="1" applyFill="1" applyBorder="1" applyAlignment="1">
      <alignment horizontal="center" vertical="center"/>
    </xf>
    <xf numFmtId="166" fontId="1" fillId="33" borderId="22" xfId="42" applyNumberFormat="1" applyFont="1" applyFill="1" applyBorder="1" applyAlignment="1">
      <alignment horizontal="center" vertical="center"/>
    </xf>
    <xf numFmtId="166" fontId="1" fillId="33" borderId="11" xfId="42" applyNumberFormat="1" applyFont="1" applyFill="1" applyBorder="1" applyAlignment="1">
      <alignment vertical="center"/>
    </xf>
    <xf numFmtId="166" fontId="2" fillId="35" borderId="22" xfId="42" applyNumberFormat="1" applyFont="1" applyFill="1" applyBorder="1" applyAlignment="1">
      <alignment horizontal="center"/>
    </xf>
    <xf numFmtId="166" fontId="2" fillId="35" borderId="11" xfId="42" applyNumberFormat="1" applyFont="1" applyFill="1" applyBorder="1" applyAlignment="1">
      <alignment horizontal="center"/>
    </xf>
    <xf numFmtId="166" fontId="2" fillId="35" borderId="26" xfId="42" applyNumberFormat="1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 wrapText="1"/>
    </xf>
    <xf numFmtId="166" fontId="1" fillId="35" borderId="28" xfId="42" applyNumberFormat="1" applyFont="1" applyFill="1" applyBorder="1" applyAlignment="1">
      <alignment horizontal="center"/>
    </xf>
    <xf numFmtId="167" fontId="2" fillId="35" borderId="27" xfId="42" applyNumberFormat="1" applyFont="1" applyFill="1" applyBorder="1" applyAlignment="1">
      <alignment horizontal="center" wrapText="1"/>
    </xf>
    <xf numFmtId="167" fontId="2" fillId="35" borderId="28" xfId="42" applyNumberFormat="1" applyFont="1" applyFill="1" applyBorder="1" applyAlignment="1">
      <alignment horizontal="center" wrapText="1"/>
    </xf>
    <xf numFmtId="0" fontId="42" fillId="36" borderId="29" xfId="0" applyFont="1" applyFill="1" applyBorder="1" applyAlignment="1">
      <alignment horizontal="left" vertical="center" wrapText="1"/>
    </xf>
    <xf numFmtId="0" fontId="42" fillId="36" borderId="19" xfId="0" applyFont="1" applyFill="1" applyBorder="1" applyAlignment="1">
      <alignment horizontal="left" vertical="center" wrapText="1"/>
    </xf>
    <xf numFmtId="0" fontId="42" fillId="36" borderId="30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vertical="center" wrapText="1"/>
    </xf>
    <xf numFmtId="0" fontId="42" fillId="36" borderId="32" xfId="0" applyFont="1" applyFill="1" applyBorder="1" applyAlignment="1">
      <alignment horizontal="left" vertical="center" wrapText="1"/>
    </xf>
    <xf numFmtId="0" fontId="42" fillId="36" borderId="33" xfId="0" applyFont="1" applyFill="1" applyBorder="1" applyAlignment="1">
      <alignment horizontal="left" vertical="center" wrapText="1"/>
    </xf>
    <xf numFmtId="166" fontId="3" fillId="33" borderId="22" xfId="42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166" fontId="3" fillId="33" borderId="23" xfId="42" applyNumberFormat="1" applyFont="1" applyFill="1" applyBorder="1" applyAlignment="1">
      <alignment horizontal="right" vertical="center"/>
    </xf>
    <xf numFmtId="0" fontId="3" fillId="37" borderId="13" xfId="0" applyFont="1" applyFill="1" applyBorder="1" applyAlignment="1">
      <alignment horizontal="center" vertical="center" wrapText="1"/>
    </xf>
    <xf numFmtId="0" fontId="7" fillId="38" borderId="12" xfId="0" applyNumberFormat="1" applyFont="1" applyFill="1" applyBorder="1" applyAlignment="1">
      <alignment vertical="center" wrapText="1"/>
    </xf>
    <xf numFmtId="0" fontId="7" fillId="38" borderId="12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6" fillId="0" borderId="0" xfId="0" applyFont="1" applyAlignment="1">
      <alignment/>
    </xf>
    <xf numFmtId="3" fontId="5" fillId="37" borderId="21" xfId="4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36" borderId="31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49" fontId="2" fillId="0" borderId="36" xfId="0" applyNumberFormat="1" applyFont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right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horizontal="left" vertical="center"/>
    </xf>
    <xf numFmtId="3" fontId="47" fillId="36" borderId="37" xfId="42" applyNumberFormat="1" applyFont="1" applyFill="1" applyBorder="1" applyAlignment="1">
      <alignment horizontal="right" vertical="center"/>
    </xf>
    <xf numFmtId="3" fontId="47" fillId="36" borderId="14" xfId="42" applyNumberFormat="1" applyFont="1" applyFill="1" applyBorder="1" applyAlignment="1">
      <alignment horizontal="right" vertical="center"/>
    </xf>
    <xf numFmtId="3" fontId="47" fillId="36" borderId="37" xfId="42" applyNumberFormat="1" applyFont="1" applyFill="1" applyBorder="1" applyAlignment="1">
      <alignment vertical="center"/>
    </xf>
    <xf numFmtId="3" fontId="47" fillId="36" borderId="22" xfId="42" applyNumberFormat="1" applyFont="1" applyFill="1" applyBorder="1" applyAlignment="1">
      <alignment horizontal="right" vertical="center"/>
    </xf>
    <xf numFmtId="3" fontId="47" fillId="36" borderId="15" xfId="42" applyNumberFormat="1" applyFont="1" applyFill="1" applyBorder="1" applyAlignment="1">
      <alignment horizontal="right" vertical="center"/>
    </xf>
    <xf numFmtId="3" fontId="47" fillId="36" borderId="22" xfId="42" applyNumberFormat="1" applyFont="1" applyFill="1" applyBorder="1" applyAlignment="1">
      <alignment vertical="center"/>
    </xf>
    <xf numFmtId="3" fontId="47" fillId="36" borderId="11" xfId="42" applyNumberFormat="1" applyFont="1" applyFill="1" applyBorder="1" applyAlignment="1">
      <alignment horizontal="right" vertical="center"/>
    </xf>
    <xf numFmtId="3" fontId="47" fillId="36" borderId="26" xfId="42" applyNumberFormat="1" applyFont="1" applyFill="1" applyBorder="1" applyAlignment="1">
      <alignment horizontal="right" vertical="center"/>
    </xf>
    <xf numFmtId="3" fontId="48" fillId="33" borderId="22" xfId="42" applyNumberFormat="1" applyFont="1" applyFill="1" applyBorder="1" applyAlignment="1">
      <alignment horizontal="right" vertical="center"/>
    </xf>
    <xf numFmtId="3" fontId="48" fillId="33" borderId="11" xfId="42" applyNumberFormat="1" applyFont="1" applyFill="1" applyBorder="1" applyAlignment="1">
      <alignment horizontal="right" vertical="center"/>
    </xf>
    <xf numFmtId="3" fontId="47" fillId="39" borderId="26" xfId="42" applyNumberFormat="1" applyFont="1" applyFill="1" applyBorder="1" applyAlignment="1">
      <alignment vertical="center"/>
    </xf>
    <xf numFmtId="3" fontId="47" fillId="39" borderId="11" xfId="42" applyNumberFormat="1" applyFont="1" applyFill="1" applyBorder="1" applyAlignment="1">
      <alignment vertical="center"/>
    </xf>
    <xf numFmtId="3" fontId="48" fillId="33" borderId="16" xfId="42" applyNumberFormat="1" applyFont="1" applyFill="1" applyBorder="1" applyAlignment="1">
      <alignment horizontal="right" vertical="center"/>
    </xf>
    <xf numFmtId="3" fontId="48" fillId="33" borderId="38" xfId="42" applyNumberFormat="1" applyFont="1" applyFill="1" applyBorder="1" applyAlignment="1">
      <alignment horizontal="right" vertical="center"/>
    </xf>
    <xf numFmtId="3" fontId="48" fillId="33" borderId="39" xfId="42" applyNumberFormat="1" applyFont="1" applyFill="1" applyBorder="1" applyAlignment="1">
      <alignment horizontal="right" vertical="center"/>
    </xf>
    <xf numFmtId="3" fontId="48" fillId="33" borderId="23" xfId="42" applyNumberFormat="1" applyFont="1" applyFill="1" applyBorder="1" applyAlignment="1">
      <alignment horizontal="right" vertical="center"/>
    </xf>
    <xf numFmtId="3" fontId="48" fillId="33" borderId="40" xfId="42" applyNumberFormat="1" applyFont="1" applyFill="1" applyBorder="1" applyAlignment="1">
      <alignment horizontal="right" vertical="center"/>
    </xf>
    <xf numFmtId="3" fontId="48" fillId="33" borderId="41" xfId="42" applyNumberFormat="1" applyFont="1" applyFill="1" applyBorder="1" applyAlignment="1">
      <alignment horizontal="right" vertical="center"/>
    </xf>
    <xf numFmtId="3" fontId="48" fillId="33" borderId="26" xfId="42" applyNumberFormat="1" applyFont="1" applyFill="1" applyBorder="1" applyAlignment="1">
      <alignment horizontal="right" vertical="center"/>
    </xf>
    <xf numFmtId="3" fontId="48" fillId="33" borderId="15" xfId="42" applyNumberFormat="1" applyFont="1" applyFill="1" applyBorder="1" applyAlignment="1">
      <alignment horizontal="right" vertical="center"/>
    </xf>
    <xf numFmtId="3" fontId="48" fillId="33" borderId="42" xfId="42" applyNumberFormat="1" applyFont="1" applyFill="1" applyBorder="1" applyAlignment="1">
      <alignment horizontal="right" vertical="center"/>
    </xf>
    <xf numFmtId="3" fontId="48" fillId="33" borderId="20" xfId="42" applyNumberFormat="1" applyFont="1" applyFill="1" applyBorder="1" applyAlignment="1">
      <alignment horizontal="right" vertical="center"/>
    </xf>
    <xf numFmtId="3" fontId="44" fillId="37" borderId="27" xfId="42" applyNumberFormat="1" applyFont="1" applyFill="1" applyBorder="1" applyAlignment="1">
      <alignment horizontal="right" vertical="center"/>
    </xf>
    <xf numFmtId="3" fontId="44" fillId="37" borderId="43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workbookViewId="0" topLeftCell="A16">
      <selection activeCell="C25" sqref="C25"/>
    </sheetView>
  </sheetViews>
  <sheetFormatPr defaultColWidth="9.140625" defaultRowHeight="15"/>
  <cols>
    <col min="1" max="1" width="35.57421875" style="0" customWidth="1"/>
    <col min="2" max="2" width="21.140625" style="0" customWidth="1"/>
    <col min="3" max="3" width="23.28125" style="0" customWidth="1"/>
    <col min="4" max="4" width="23.421875" style="0" customWidth="1"/>
    <col min="5" max="5" width="24.28125" style="0" customWidth="1"/>
    <col min="6" max="6" width="16.421875" style="5" customWidth="1"/>
  </cols>
  <sheetData>
    <row r="1" spans="1:8" ht="62.25" customHeight="1">
      <c r="A1" s="1"/>
      <c r="B1" s="2"/>
      <c r="C1" s="73" t="s">
        <v>19</v>
      </c>
      <c r="D1" s="73"/>
      <c r="E1" s="73"/>
      <c r="F1" s="73"/>
      <c r="G1" s="8"/>
      <c r="H1" s="8"/>
    </row>
    <row r="2" spans="1:6" ht="6.75" customHeight="1">
      <c r="A2" s="1"/>
      <c r="B2" s="2"/>
      <c r="C2" s="2"/>
      <c r="D2" s="2"/>
      <c r="E2" s="4"/>
      <c r="F2" s="3"/>
    </row>
    <row r="3" spans="1:6" ht="22.5" customHeight="1">
      <c r="A3" s="78" t="s">
        <v>0</v>
      </c>
      <c r="B3" s="78"/>
      <c r="C3" s="78"/>
      <c r="D3" s="78"/>
      <c r="E3" s="78"/>
      <c r="F3" s="78"/>
    </row>
    <row r="4" spans="1:6" ht="12" customHeight="1">
      <c r="A4" s="3"/>
      <c r="B4" s="4"/>
      <c r="C4" s="4"/>
      <c r="D4" s="4"/>
      <c r="E4" s="4"/>
      <c r="F4" s="10"/>
    </row>
    <row r="5" spans="1:6" ht="17.25" customHeight="1">
      <c r="A5" s="79" t="s">
        <v>20</v>
      </c>
      <c r="B5" s="80"/>
      <c r="C5" s="68" t="s">
        <v>23</v>
      </c>
      <c r="E5" s="9" t="s">
        <v>21</v>
      </c>
      <c r="F5" s="69" t="s">
        <v>51</v>
      </c>
    </row>
    <row r="6" ht="3.75" customHeight="1" thickBot="1">
      <c r="A6" s="5"/>
    </row>
    <row r="7" spans="1:6" ht="17.25" customHeight="1" thickBot="1">
      <c r="A7" s="30" t="s">
        <v>1</v>
      </c>
      <c r="B7" s="81" t="s">
        <v>2</v>
      </c>
      <c r="C7" s="82"/>
      <c r="D7" s="81" t="s">
        <v>3</v>
      </c>
      <c r="E7" s="82"/>
      <c r="F7" s="67" t="s">
        <v>4</v>
      </c>
    </row>
    <row r="8" spans="1:6" ht="17.25" customHeight="1" thickBot="1">
      <c r="A8" s="29" t="s">
        <v>5</v>
      </c>
      <c r="B8" s="53" t="s">
        <v>6</v>
      </c>
      <c r="C8" s="54" t="s">
        <v>7</v>
      </c>
      <c r="D8" s="53" t="s">
        <v>6</v>
      </c>
      <c r="E8" s="54" t="s">
        <v>7</v>
      </c>
      <c r="F8" s="11"/>
    </row>
    <row r="9" spans="1:6" ht="18.75" customHeight="1">
      <c r="A9" s="61" t="s">
        <v>53</v>
      </c>
      <c r="B9" s="66">
        <v>3694</v>
      </c>
      <c r="C9" s="6" t="s">
        <v>7</v>
      </c>
      <c r="D9" s="26">
        <v>8</v>
      </c>
      <c r="E9" s="6" t="s">
        <v>7</v>
      </c>
      <c r="F9" s="12"/>
    </row>
    <row r="10" spans="1:6" ht="18.75" customHeight="1">
      <c r="A10" s="60" t="s">
        <v>8</v>
      </c>
      <c r="B10" s="37">
        <v>303</v>
      </c>
      <c r="C10" s="7" t="s">
        <v>7</v>
      </c>
      <c r="D10" s="27">
        <v>3</v>
      </c>
      <c r="E10" s="7" t="s">
        <v>7</v>
      </c>
      <c r="F10" s="13"/>
    </row>
    <row r="11" spans="1:6" ht="18.75" customHeight="1">
      <c r="A11" s="74" t="s">
        <v>9</v>
      </c>
      <c r="B11" s="50" t="s">
        <v>6</v>
      </c>
      <c r="C11" s="51" t="s">
        <v>10</v>
      </c>
      <c r="D11" s="52" t="s">
        <v>6</v>
      </c>
      <c r="E11" s="51" t="s">
        <v>10</v>
      </c>
      <c r="F11" s="39"/>
    </row>
    <row r="12" spans="1:6" ht="43.5" customHeight="1">
      <c r="A12" s="75"/>
      <c r="B12" s="37">
        <v>131</v>
      </c>
      <c r="C12" s="45" t="s">
        <v>36</v>
      </c>
      <c r="D12" s="25">
        <v>2</v>
      </c>
      <c r="E12" s="38" t="s">
        <v>40</v>
      </c>
      <c r="F12" s="13"/>
    </row>
    <row r="13" spans="1:6" ht="120">
      <c r="A13" s="76"/>
      <c r="B13" s="37">
        <v>31</v>
      </c>
      <c r="C13" s="45" t="s">
        <v>37</v>
      </c>
      <c r="D13" s="25">
        <v>1</v>
      </c>
      <c r="E13" s="46" t="s">
        <v>41</v>
      </c>
      <c r="F13" s="13"/>
    </row>
    <row r="14" spans="1:6" ht="18.75" customHeight="1">
      <c r="A14" s="76"/>
      <c r="B14" s="25">
        <v>22</v>
      </c>
      <c r="C14" s="47" t="s">
        <v>38</v>
      </c>
      <c r="D14" s="48"/>
      <c r="E14" s="47"/>
      <c r="F14" s="13"/>
    </row>
    <row r="15" spans="1:6" ht="18.75" customHeight="1">
      <c r="A15" s="77"/>
      <c r="B15" s="25">
        <v>17</v>
      </c>
      <c r="C15" s="47" t="s">
        <v>39</v>
      </c>
      <c r="D15" s="48"/>
      <c r="E15" s="47"/>
      <c r="F15" s="13"/>
    </row>
    <row r="16" spans="1:6" ht="18.75" customHeight="1">
      <c r="A16" s="62" t="s">
        <v>52</v>
      </c>
      <c r="B16" s="63">
        <v>3796</v>
      </c>
      <c r="C16" s="49"/>
      <c r="D16" s="27">
        <v>8</v>
      </c>
      <c r="E16" s="49"/>
      <c r="F16" s="13"/>
    </row>
    <row r="17" spans="1:6" ht="5.25" customHeight="1" thickBot="1">
      <c r="A17" s="28"/>
      <c r="B17" s="17"/>
      <c r="C17" s="15"/>
      <c r="D17" s="14"/>
      <c r="E17" s="15"/>
      <c r="F17" s="16"/>
    </row>
    <row r="18" spans="1:6" ht="29.25" customHeight="1" thickBot="1">
      <c r="A18" s="24" t="s">
        <v>11</v>
      </c>
      <c r="B18" s="55" t="s">
        <v>12</v>
      </c>
      <c r="C18" s="56" t="s">
        <v>13</v>
      </c>
      <c r="D18" s="55" t="s">
        <v>14</v>
      </c>
      <c r="E18" s="56" t="s">
        <v>13</v>
      </c>
      <c r="F18" s="11"/>
    </row>
    <row r="19" spans="1:6" s="18" customFormat="1" ht="27">
      <c r="A19" s="57" t="s">
        <v>15</v>
      </c>
      <c r="B19" s="86">
        <f>237008-D19:D22+127</f>
        <v>236472</v>
      </c>
      <c r="C19" s="87">
        <f>B19:B22</f>
        <v>236472</v>
      </c>
      <c r="D19" s="88">
        <f>127+536</f>
        <v>663</v>
      </c>
      <c r="E19" s="87">
        <f>D19:D22</f>
        <v>663</v>
      </c>
      <c r="F19" s="65" t="s">
        <v>47</v>
      </c>
    </row>
    <row r="20" spans="1:6" s="18" customFormat="1" ht="18.75" customHeight="1">
      <c r="A20" s="58" t="s">
        <v>16</v>
      </c>
      <c r="B20" s="89">
        <f>41363-D20:D23</f>
        <v>41324</v>
      </c>
      <c r="C20" s="90">
        <f>B20:B23</f>
        <v>41324</v>
      </c>
      <c r="D20" s="91">
        <f>8+31</f>
        <v>39</v>
      </c>
      <c r="E20" s="90">
        <f>D20:D23</f>
        <v>39</v>
      </c>
      <c r="F20" s="19"/>
    </row>
    <row r="21" spans="1:6" s="18" customFormat="1" ht="30.75" customHeight="1">
      <c r="A21" s="58" t="s">
        <v>22</v>
      </c>
      <c r="B21" s="89">
        <f>SUM(B22:B31)</f>
        <v>25187</v>
      </c>
      <c r="C21" s="92">
        <f>SUM(C22:C31)</f>
        <v>25187</v>
      </c>
      <c r="D21" s="93">
        <f>SUM(D22:D31)</f>
        <v>17</v>
      </c>
      <c r="E21" s="93">
        <f>SUM(E22:E31)</f>
        <v>17</v>
      </c>
      <c r="F21" s="22"/>
    </row>
    <row r="22" spans="1:6" s="18" customFormat="1" ht="26.25">
      <c r="A22" s="21" t="s">
        <v>48</v>
      </c>
      <c r="B22" s="94">
        <v>177</v>
      </c>
      <c r="C22" s="95">
        <f>B22</f>
        <v>177</v>
      </c>
      <c r="D22" s="96"/>
      <c r="E22" s="97"/>
      <c r="F22" s="22"/>
    </row>
    <row r="23" spans="1:6" s="18" customFormat="1" ht="20.25" customHeight="1" thickBot="1">
      <c r="A23" s="85" t="s">
        <v>45</v>
      </c>
      <c r="B23" s="98">
        <v>22</v>
      </c>
      <c r="C23" s="99">
        <f>B23</f>
        <v>22</v>
      </c>
      <c r="D23" s="98"/>
      <c r="E23" s="100"/>
      <c r="F23" s="70"/>
    </row>
    <row r="24" spans="1:6" s="18" customFormat="1" ht="18.75" customHeight="1">
      <c r="A24" s="83" t="s">
        <v>43</v>
      </c>
      <c r="B24" s="101">
        <v>25</v>
      </c>
      <c r="C24" s="102">
        <f>B24</f>
        <v>25</v>
      </c>
      <c r="D24" s="101"/>
      <c r="E24" s="103"/>
      <c r="F24" s="84"/>
    </row>
    <row r="25" spans="1:6" s="18" customFormat="1" ht="31.5" customHeight="1">
      <c r="A25" s="21" t="s">
        <v>49</v>
      </c>
      <c r="B25" s="94">
        <v>3</v>
      </c>
      <c r="C25" s="104">
        <f>B25</f>
        <v>3</v>
      </c>
      <c r="D25" s="94"/>
      <c r="E25" s="105"/>
      <c r="F25" s="19"/>
    </row>
    <row r="26" spans="1:6" s="18" customFormat="1" ht="18.75" customHeight="1">
      <c r="A26" s="20" t="s">
        <v>42</v>
      </c>
      <c r="B26" s="94">
        <f>117+21758</f>
        <v>21875</v>
      </c>
      <c r="C26" s="104">
        <f>B26</f>
        <v>21875</v>
      </c>
      <c r="D26" s="94"/>
      <c r="E26" s="105"/>
      <c r="F26" s="19"/>
    </row>
    <row r="27" spans="1:6" s="18" customFormat="1" ht="27" customHeight="1">
      <c r="A27" s="21" t="s">
        <v>60</v>
      </c>
      <c r="B27" s="94">
        <f>1055-D27</f>
        <v>1038</v>
      </c>
      <c r="C27" s="104">
        <f>B27</f>
        <v>1038</v>
      </c>
      <c r="D27" s="94">
        <v>17</v>
      </c>
      <c r="E27" s="105">
        <f>D27</f>
        <v>17</v>
      </c>
      <c r="F27" s="19"/>
    </row>
    <row r="28" spans="1:6" s="18" customFormat="1" ht="19.5" customHeight="1">
      <c r="A28" s="21" t="s">
        <v>44</v>
      </c>
      <c r="B28" s="94">
        <v>66</v>
      </c>
      <c r="C28" s="104">
        <f>B28</f>
        <v>66</v>
      </c>
      <c r="D28" s="94"/>
      <c r="E28" s="105"/>
      <c r="F28" s="19"/>
    </row>
    <row r="29" spans="1:6" s="18" customFormat="1" ht="26.25">
      <c r="A29" s="21" t="s">
        <v>61</v>
      </c>
      <c r="B29" s="94">
        <v>31</v>
      </c>
      <c r="C29" s="104">
        <f>B29</f>
        <v>31</v>
      </c>
      <c r="D29" s="94"/>
      <c r="E29" s="105"/>
      <c r="F29" s="19"/>
    </row>
    <row r="30" spans="1:6" s="18" customFormat="1" ht="15" customHeight="1">
      <c r="A30" s="20" t="s">
        <v>30</v>
      </c>
      <c r="B30" s="94"/>
      <c r="C30" s="104"/>
      <c r="D30" s="94"/>
      <c r="E30" s="105"/>
      <c r="F30" s="19"/>
    </row>
    <row r="31" spans="1:6" s="18" customFormat="1" ht="18.75" customHeight="1">
      <c r="A31" s="20" t="s">
        <v>31</v>
      </c>
      <c r="B31" s="94">
        <v>1950</v>
      </c>
      <c r="C31" s="104">
        <f>B31</f>
        <v>1950</v>
      </c>
      <c r="D31" s="94"/>
      <c r="E31" s="105"/>
      <c r="F31" s="19"/>
    </row>
    <row r="32" spans="1:6" s="18" customFormat="1" ht="29.25" customHeight="1">
      <c r="A32" s="59" t="s">
        <v>17</v>
      </c>
      <c r="B32" s="89">
        <f>SUM(B33:B39)</f>
        <v>56068</v>
      </c>
      <c r="C32" s="90">
        <f>SUM(C33:C39)</f>
        <v>56068</v>
      </c>
      <c r="D32" s="93">
        <f>SUM(D33:D39)</f>
        <v>51</v>
      </c>
      <c r="E32" s="90">
        <f>SUM(E33:E39)</f>
        <v>51</v>
      </c>
      <c r="F32" s="64" t="s">
        <v>46</v>
      </c>
    </row>
    <row r="33" spans="1:6" s="18" customFormat="1" ht="28.5" customHeight="1">
      <c r="A33" s="22" t="s">
        <v>25</v>
      </c>
      <c r="B33" s="94">
        <f>2705-D33</f>
        <v>2702</v>
      </c>
      <c r="C33" s="105">
        <f>B33</f>
        <v>2702</v>
      </c>
      <c r="D33" s="94">
        <v>3</v>
      </c>
      <c r="E33" s="105">
        <f>D33</f>
        <v>3</v>
      </c>
      <c r="F33" s="19"/>
    </row>
    <row r="34" spans="1:6" s="18" customFormat="1" ht="20.25" customHeight="1">
      <c r="A34" s="22" t="s">
        <v>27</v>
      </c>
      <c r="B34" s="94">
        <f>1272-D34</f>
        <v>1271</v>
      </c>
      <c r="C34" s="105">
        <f>B34</f>
        <v>1271</v>
      </c>
      <c r="D34" s="94">
        <v>1</v>
      </c>
      <c r="E34" s="105">
        <f>D34</f>
        <v>1</v>
      </c>
      <c r="F34" s="19"/>
    </row>
    <row r="35" spans="1:6" s="18" customFormat="1" ht="45" customHeight="1">
      <c r="A35" s="22" t="s">
        <v>24</v>
      </c>
      <c r="B35" s="94">
        <v>675</v>
      </c>
      <c r="C35" s="105">
        <f>B35</f>
        <v>675</v>
      </c>
      <c r="D35" s="94"/>
      <c r="E35" s="105"/>
      <c r="F35" s="19"/>
    </row>
    <row r="36" spans="1:9" s="18" customFormat="1" ht="36">
      <c r="A36" s="22" t="s">
        <v>26</v>
      </c>
      <c r="B36" s="94">
        <v>29</v>
      </c>
      <c r="C36" s="105">
        <f>B36</f>
        <v>29</v>
      </c>
      <c r="D36" s="94"/>
      <c r="E36" s="105"/>
      <c r="F36" s="64" t="s">
        <v>55</v>
      </c>
      <c r="I36"/>
    </row>
    <row r="37" spans="1:9" s="18" customFormat="1" ht="29.25" customHeight="1">
      <c r="A37" s="22" t="s">
        <v>29</v>
      </c>
      <c r="B37" s="94">
        <f>4364-D37</f>
        <v>4362</v>
      </c>
      <c r="C37" s="105">
        <f>B37</f>
        <v>4362</v>
      </c>
      <c r="D37" s="94">
        <v>2</v>
      </c>
      <c r="E37" s="105">
        <f>D37</f>
        <v>2</v>
      </c>
      <c r="F37" s="19"/>
      <c r="I37"/>
    </row>
    <row r="38" spans="1:9" s="18" customFormat="1" ht="29.25" customHeight="1">
      <c r="A38" s="22" t="s">
        <v>28</v>
      </c>
      <c r="B38" s="94">
        <f>15791-D38</f>
        <v>15776</v>
      </c>
      <c r="C38" s="105">
        <f>B38</f>
        <v>15776</v>
      </c>
      <c r="D38" s="94">
        <v>15</v>
      </c>
      <c r="E38" s="105">
        <f>D38</f>
        <v>15</v>
      </c>
      <c r="F38" s="19"/>
      <c r="I38"/>
    </row>
    <row r="39" spans="1:9" s="18" customFormat="1" ht="27.75" customHeight="1" thickBot="1">
      <c r="A39" s="70" t="s">
        <v>59</v>
      </c>
      <c r="B39" s="106">
        <f>25213+6070-D39</f>
        <v>31253</v>
      </c>
      <c r="C39" s="107">
        <f>B39</f>
        <v>31253</v>
      </c>
      <c r="D39" s="106">
        <f>25+5</f>
        <v>30</v>
      </c>
      <c r="E39" s="107">
        <f>D39</f>
        <v>30</v>
      </c>
      <c r="F39" s="23"/>
      <c r="I39"/>
    </row>
    <row r="40" spans="1:9" s="18" customFormat="1" ht="20.25" customHeight="1" thickBot="1">
      <c r="A40" s="24" t="s">
        <v>18</v>
      </c>
      <c r="B40" s="108">
        <f>SUM(B32,B19:B21)</f>
        <v>359051</v>
      </c>
      <c r="C40" s="109">
        <f>SUM(C32,C19:C21)</f>
        <v>359051</v>
      </c>
      <c r="D40" s="108">
        <f>SUM(D32,D19:D21)</f>
        <v>770</v>
      </c>
      <c r="E40" s="109">
        <f>SUM(E32,E19:E21)</f>
        <v>770</v>
      </c>
      <c r="F40" s="72"/>
      <c r="I40" s="43"/>
    </row>
    <row r="41" spans="1:9" s="18" customFormat="1" ht="18" customHeight="1" hidden="1">
      <c r="A41" s="34"/>
      <c r="B41" s="40"/>
      <c r="C41" s="40"/>
      <c r="D41" s="35"/>
      <c r="E41" s="35"/>
      <c r="F41" s="36"/>
      <c r="I41" s="43"/>
    </row>
    <row r="42" spans="2:9" ht="1.5" customHeight="1" hidden="1">
      <c r="B42" s="41"/>
      <c r="C42" s="41"/>
      <c r="F42"/>
      <c r="I42" s="44"/>
    </row>
    <row r="43" spans="1:9" ht="33" customHeight="1">
      <c r="A43" s="32" t="s">
        <v>33</v>
      </c>
      <c r="B43" s="42"/>
      <c r="C43" s="42"/>
      <c r="D43" s="33" t="s">
        <v>32</v>
      </c>
      <c r="E43" s="33"/>
      <c r="F43"/>
      <c r="I43" s="44"/>
    </row>
    <row r="44" spans="1:9" ht="13.5" customHeight="1">
      <c r="A44" s="31" t="s">
        <v>50</v>
      </c>
      <c r="B44" s="41"/>
      <c r="C44" s="41"/>
      <c r="E44" t="s">
        <v>54</v>
      </c>
      <c r="F44"/>
      <c r="I44" s="44"/>
    </row>
    <row r="45" spans="1:9" ht="0.75" customHeight="1" hidden="1">
      <c r="A45" s="31"/>
      <c r="B45" s="41"/>
      <c r="C45" s="41"/>
      <c r="F45"/>
      <c r="I45" s="44"/>
    </row>
    <row r="46" spans="1:9" ht="16.5" customHeight="1">
      <c r="A46" s="71" t="s">
        <v>35</v>
      </c>
      <c r="B46" s="41"/>
      <c r="F46"/>
      <c r="I46" s="44"/>
    </row>
    <row r="47" spans="1:9" ht="13.5" customHeight="1">
      <c r="A47" t="s">
        <v>58</v>
      </c>
      <c r="B47" s="41"/>
      <c r="F47"/>
      <c r="I47" s="44"/>
    </row>
    <row r="48" spans="1:9" ht="16.5" customHeight="1">
      <c r="A48" s="71" t="s">
        <v>34</v>
      </c>
      <c r="B48" s="41"/>
      <c r="F48"/>
      <c r="I48" s="44"/>
    </row>
    <row r="49" spans="1:6" ht="16.5" customHeight="1">
      <c r="A49" t="s">
        <v>57</v>
      </c>
      <c r="F49"/>
    </row>
    <row r="50" spans="1:6" ht="16.5" customHeight="1">
      <c r="A50" t="s">
        <v>56</v>
      </c>
      <c r="F50"/>
    </row>
    <row r="51" ht="1.5" customHeight="1">
      <c r="F51"/>
    </row>
    <row r="56" ht="15">
      <c r="A56" s="31"/>
    </row>
  </sheetData>
  <sheetProtection/>
  <mergeCells count="6">
    <mergeCell ref="C1:F1"/>
    <mergeCell ref="A11:A15"/>
    <mergeCell ref="A3:F3"/>
    <mergeCell ref="A5:B5"/>
    <mergeCell ref="B7:C7"/>
    <mergeCell ref="D7:E7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rintOptions/>
  <pageMargins left="0.5118110236220472" right="0.7086614173228347" top="0.18010416666666668" bottom="0.7480314960629921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Ценов, Асен Т.</dc:creator>
  <cp:keywords/>
  <dc:description/>
  <cp:lastModifiedBy>Димитрова, Лилия А.</cp:lastModifiedBy>
  <cp:lastPrinted>2024-05-13T08:49:47Z</cp:lastPrinted>
  <dcterms:created xsi:type="dcterms:W3CDTF">2016-06-27T12:38:53Z</dcterms:created>
  <dcterms:modified xsi:type="dcterms:W3CDTF">2024-05-13T08:51:07Z</dcterms:modified>
  <cp:category/>
  <cp:version/>
  <cp:contentType/>
  <cp:contentStatus/>
</cp:coreProperties>
</file>